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11130" windowHeight="5265" activeTab="0"/>
  </bookViews>
  <sheets>
    <sheet name="2" sheetId="1" r:id="rId1"/>
  </sheets>
  <definedNames>
    <definedName name="_xlnm.Print_Area" localSheetId="0">'2'!$A$1:$R$123</definedName>
  </definedNames>
  <calcPr fullCalcOnLoad="1"/>
</workbook>
</file>

<file path=xl/sharedStrings.xml><?xml version="1.0" encoding="utf-8"?>
<sst xmlns="http://schemas.openxmlformats.org/spreadsheetml/2006/main" count="191" uniqueCount="122">
  <si>
    <t>Dział</t>
  </si>
  <si>
    <t>Rozdział</t>
  </si>
  <si>
    <t>w tym:</t>
  </si>
  <si>
    <t>Nazwa</t>
  </si>
  <si>
    <t xml:space="preserve"> </t>
  </si>
  <si>
    <t>w  złotych</t>
  </si>
  <si>
    <t>Ogółem</t>
  </si>
  <si>
    <t>010</t>
  </si>
  <si>
    <t>400</t>
  </si>
  <si>
    <t>01030</t>
  </si>
  <si>
    <t>Izby rolnicze</t>
  </si>
  <si>
    <t>Wytwarzanie i zaopatrywanie w energię elektr.gaz i wodę</t>
  </si>
  <si>
    <t>40002</t>
  </si>
  <si>
    <t>Dostarczanie wody</t>
  </si>
  <si>
    <t>600</t>
  </si>
  <si>
    <t>60016</t>
  </si>
  <si>
    <t>Drogi publiczne gminne</t>
  </si>
  <si>
    <t>700</t>
  </si>
  <si>
    <t>Gospodarka mieszkaniowa</t>
  </si>
  <si>
    <t>710</t>
  </si>
  <si>
    <t>Działalność usługowa</t>
  </si>
  <si>
    <t>71004</t>
  </si>
  <si>
    <t>Plan zagospodarowania przestrzen.</t>
  </si>
  <si>
    <t>750</t>
  </si>
  <si>
    <t>Administracja publiczna</t>
  </si>
  <si>
    <t>75011</t>
  </si>
  <si>
    <t>Urzędy wojewódzkie /zlecone/</t>
  </si>
  <si>
    <t>75022</t>
  </si>
  <si>
    <t>Rady gmin</t>
  </si>
  <si>
    <t>75023</t>
  </si>
  <si>
    <t>75075</t>
  </si>
  <si>
    <t>Promocja jednos.samorządu teryt.</t>
  </si>
  <si>
    <t>75095</t>
  </si>
  <si>
    <t>Pozostała działalność</t>
  </si>
  <si>
    <t>751</t>
  </si>
  <si>
    <t xml:space="preserve">Urzędy naczelnych organów władzy państwowej, kontroli i ochrony państwa oraz sądownictwa </t>
  </si>
  <si>
    <t>Urzędy naczelnych organów władzy państwowej, kontroli i ochrony państw</t>
  </si>
  <si>
    <t>Bezp.publ.i ochrona przeciwpożarowa</t>
  </si>
  <si>
    <t>Ochotnicze Straża Pożarne</t>
  </si>
  <si>
    <t>Obsługa długu publicznego</t>
  </si>
  <si>
    <t>Obsł. papierów wart..kredytów i pożyczek jedn.samorząd.terytorialn.</t>
  </si>
  <si>
    <t>Różne rozliczenia</t>
  </si>
  <si>
    <t>Rezerwy ogólne i celowe</t>
  </si>
  <si>
    <t>Oświata i wychowanie</t>
  </si>
  <si>
    <t>Szkoły podstawowe</t>
  </si>
  <si>
    <t>Oddz. przedszk. przy szkoł podstaw..</t>
  </si>
  <si>
    <t>Gimnazja</t>
  </si>
  <si>
    <t>Dowożenie uczniów do szkół</t>
  </si>
  <si>
    <t>Zespoły ekonom.adm.szkół</t>
  </si>
  <si>
    <t>Dokształcanie i doskonal.nauczycieli</t>
  </si>
  <si>
    <t>Ochrona zdrowia</t>
  </si>
  <si>
    <t>Przeciwdziałanie alkoholizmowi</t>
  </si>
  <si>
    <t>Pomoc społeczna</t>
  </si>
  <si>
    <t>Ośrodki Pomocy Społecznej</t>
  </si>
  <si>
    <t>Usł.opiekuń.i specjal.usł.opiekuń.</t>
  </si>
  <si>
    <t>Gospod.komun.i ochronaśrodowiska</t>
  </si>
  <si>
    <t>Oświetlenie ulic, placów i dróg</t>
  </si>
  <si>
    <t>Kultura i ochrona dziedzictwa narodow</t>
  </si>
  <si>
    <t>Filharmonie, orkiestry, chóry i kapele</t>
  </si>
  <si>
    <t>Biblioteki</t>
  </si>
  <si>
    <t>Kultura fizyczna i sport.</t>
  </si>
  <si>
    <t>Zadania w zakresie kultury fiz,i sportu</t>
  </si>
  <si>
    <t>Dodatki mieszkaniowe</t>
  </si>
  <si>
    <t>O gó ł e m</t>
  </si>
  <si>
    <t>Rolnictwo i łowiectwo</t>
  </si>
  <si>
    <t>Stołówki szkolne</t>
  </si>
  <si>
    <t>Zwalczanie narkomanii</t>
  </si>
  <si>
    <t>Zarządzanie kryzysowe</t>
  </si>
  <si>
    <t>70005</t>
  </si>
  <si>
    <t>Gospodarka gruntami i nieruchom.</t>
  </si>
  <si>
    <t>Domy i ośrodki kultury, świetlice i kluby</t>
  </si>
  <si>
    <t>Wynagro-dzenia i pochodne</t>
  </si>
  <si>
    <t>Zadania statutowe</t>
  </si>
  <si>
    <t>Dotacje na zadania bieżące</t>
  </si>
  <si>
    <t>Świadczeni na rzecz osób fizycznych</t>
  </si>
  <si>
    <t>Wydatki z udziałem środków UE</t>
  </si>
  <si>
    <t>Poręczenia i gwarancje</t>
  </si>
  <si>
    <t>Jednostki budżetowe</t>
  </si>
  <si>
    <t>Obsługa długu</t>
  </si>
  <si>
    <t>Razem wydatki majątkowe</t>
  </si>
  <si>
    <t>Razem  (7+8)</t>
  </si>
  <si>
    <t>Razem wydatki bieżące (6+9+10+ 11+12+13)</t>
  </si>
  <si>
    <t>Wydatki ogółem     5+14</t>
  </si>
  <si>
    <t>Inwestycje i zakupy inwestycyjne</t>
  </si>
  <si>
    <t xml:space="preserve">Akcje i udziały </t>
  </si>
  <si>
    <t>w tym z udziałem środków z UE</t>
  </si>
  <si>
    <t>Zakup, objęcie akcji i udziałów</t>
  </si>
  <si>
    <t>Wniesienie wkładów do spółek</t>
  </si>
  <si>
    <t>Edukacyjna opieka wychowawcza</t>
  </si>
  <si>
    <t>Świetlice szkolne</t>
  </si>
  <si>
    <t>Zadania w zakresie przeciwdział. przemocy w rodzinie</t>
  </si>
  <si>
    <t>Transport i łączność</t>
  </si>
  <si>
    <t xml:space="preserve"> Tabela nr 3</t>
  </si>
  <si>
    <t>Komendy Powiatowe Policji</t>
  </si>
  <si>
    <t>Obrona cywilna</t>
  </si>
  <si>
    <t>Gospodarka odpadami</t>
  </si>
  <si>
    <t xml:space="preserve">Urzędy gmin  </t>
  </si>
  <si>
    <t>Skł.na ubezp.zdrow.opłac.za osoby pobier.świadcz.z pomocyspoł.niektóre świadcz.rodzinne oraz za osoby uczestn.w zajęciach w centrum integracji społecznej</t>
  </si>
  <si>
    <t>Zasiłki i pomoc w naturze oraz skł.na ubezp.emeryt.i rentowe</t>
  </si>
  <si>
    <t xml:space="preserve">Zasiłki stałe </t>
  </si>
  <si>
    <t>Poradnie psychologiczno-pedagogiczne</t>
  </si>
  <si>
    <t>Realizacja zadań wymagających stosowania specjalnej organizacji nauki i metod pracy dla dzieci i młodzieży w szkołach podst.,gimnazjach, liceach ogól., profilowanych i szkołach zawodowych oraz szkołach artystycznych</t>
  </si>
  <si>
    <t>Pozostałe zadania w zakresie polityki społecznej</t>
  </si>
  <si>
    <t xml:space="preserve">Powiatowe urzedy pracy </t>
  </si>
  <si>
    <t>Wydatki budżetu gminy na  2017 r.</t>
  </si>
  <si>
    <t>Inne formy wychowania przedszkolnego</t>
  </si>
  <si>
    <t xml:space="preserve">Realizacja zadań wymagających stosowania specjalnej organizacji nauki i metod pracy w przedszkolach i oddziałach przedszkolnych </t>
  </si>
  <si>
    <t xml:space="preserve">pomoc w zakresie dożywiania </t>
  </si>
  <si>
    <t>Pomoc materialna dla uczniów o</t>
  </si>
  <si>
    <t xml:space="preserve">charakterze socjalnym </t>
  </si>
  <si>
    <t>Pomoc materialna dla uczniów o charakterze motywacyjnym</t>
  </si>
  <si>
    <t>Rodzina</t>
  </si>
  <si>
    <t xml:space="preserve">Świadczenia wychowawcze </t>
  </si>
  <si>
    <t xml:space="preserve">Świadczenia rodzinne, świadczenie z funduszu alimentacyjnego oraz składki na ubezpieczenia emerytalne i rentowe z ubezpieczenia społecznego </t>
  </si>
  <si>
    <t xml:space="preserve">Wspieranie rodziny </t>
  </si>
  <si>
    <t>Rodziny zastępcze</t>
  </si>
  <si>
    <t>Gospodarka ściekowa i ochrona wód</t>
  </si>
  <si>
    <t>Utrzymanie zieleni w miastach i gminach</t>
  </si>
  <si>
    <t>01010</t>
  </si>
  <si>
    <t xml:space="preserve">Infrastruktura wodociągowa i sanitacyjna wsi </t>
  </si>
  <si>
    <t xml:space="preserve">           do Uchwały Rady Gminy Nr …………</t>
  </si>
  <si>
    <t xml:space="preserve">     z dnia…………..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</si>
</sst>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49" fontId="3" fillId="0" borderId="12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4" fontId="5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4" fontId="6" fillId="0" borderId="10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6" fillId="0" borderId="14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6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" fontId="45" fillId="0" borderId="10" xfId="0" applyNumberFormat="1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right" vertical="center"/>
    </xf>
    <xf numFmtId="4" fontId="0" fillId="32" borderId="10" xfId="0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SheetLayoutView="50" workbookViewId="0" topLeftCell="C1">
      <selection activeCell="R5" sqref="R5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4.375" style="1" customWidth="1"/>
    <col min="4" max="4" width="12.625" style="1" customWidth="1"/>
    <col min="5" max="5" width="12.875" style="1" customWidth="1"/>
    <col min="6" max="8" width="11.625" style="1" customWidth="1"/>
    <col min="9" max="9" width="10.75390625" style="1" customWidth="1"/>
    <col min="10" max="10" width="11.75390625" style="1" customWidth="1"/>
    <col min="11" max="11" width="10.75390625" style="1" customWidth="1"/>
    <col min="12" max="12" width="8.75390625" style="1" customWidth="1"/>
    <col min="13" max="13" width="10.125" style="1" bestFit="1" customWidth="1"/>
    <col min="14" max="14" width="11.75390625" style="1" customWidth="1"/>
    <col min="15" max="15" width="11.375" style="0" customWidth="1"/>
    <col min="16" max="16" width="8.75390625" style="0" customWidth="1"/>
    <col min="17" max="17" width="8.125" style="0" customWidth="1"/>
    <col min="18" max="18" width="9.875" style="0" customWidth="1"/>
  </cols>
  <sheetData>
    <row r="1" spans="13:18" ht="12.75">
      <c r="M1" s="12"/>
      <c r="N1" s="12"/>
      <c r="R1" s="12" t="s">
        <v>92</v>
      </c>
    </row>
    <row r="2" spans="13:18" ht="12.75">
      <c r="M2" s="12"/>
      <c r="N2" s="12"/>
      <c r="O2" s="1" t="s">
        <v>120</v>
      </c>
      <c r="R2" s="12"/>
    </row>
    <row r="3" spans="13:18" ht="12.75">
      <c r="M3" s="12"/>
      <c r="N3" s="12"/>
      <c r="Q3" s="1" t="s">
        <v>121</v>
      </c>
      <c r="R3" s="12"/>
    </row>
    <row r="4" spans="1:14" ht="18">
      <c r="A4" s="156" t="s">
        <v>104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2"/>
      <c r="N4" s="2"/>
    </row>
    <row r="5" spans="1:14" ht="12.75">
      <c r="A5" s="7"/>
      <c r="B5" s="7"/>
      <c r="C5" s="7"/>
      <c r="D5" s="7"/>
      <c r="E5" s="7"/>
      <c r="F5" s="7"/>
      <c r="H5" s="3"/>
      <c r="I5" s="3"/>
      <c r="J5" s="3"/>
      <c r="K5" s="3"/>
      <c r="L5" s="8" t="s">
        <v>5</v>
      </c>
      <c r="M5" s="8"/>
      <c r="N5" s="8"/>
    </row>
    <row r="6" spans="1:18" s="9" customFormat="1" ht="18.75" customHeight="1">
      <c r="A6" s="134" t="s">
        <v>0</v>
      </c>
      <c r="B6" s="134" t="s">
        <v>1</v>
      </c>
      <c r="C6" s="134" t="s">
        <v>3</v>
      </c>
      <c r="D6" s="134" t="s">
        <v>82</v>
      </c>
      <c r="E6" s="150" t="s">
        <v>2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18" s="9" customFormat="1" ht="20.25" customHeight="1">
      <c r="A7" s="134"/>
      <c r="B7" s="134"/>
      <c r="C7" s="134"/>
      <c r="D7" s="134"/>
      <c r="E7" s="134" t="s">
        <v>81</v>
      </c>
      <c r="F7" s="134" t="s">
        <v>2</v>
      </c>
      <c r="G7" s="134"/>
      <c r="H7" s="134"/>
      <c r="I7" s="134"/>
      <c r="J7" s="134"/>
      <c r="K7" s="134"/>
      <c r="L7" s="134"/>
      <c r="M7" s="134"/>
      <c r="N7" s="146" t="s">
        <v>79</v>
      </c>
      <c r="O7" s="149" t="s">
        <v>2</v>
      </c>
      <c r="P7" s="149"/>
      <c r="Q7" s="149"/>
      <c r="R7" s="149"/>
    </row>
    <row r="8" spans="1:18" s="9" customFormat="1" ht="31.5" customHeight="1">
      <c r="A8" s="134"/>
      <c r="B8" s="134"/>
      <c r="C8" s="134"/>
      <c r="D8" s="134"/>
      <c r="E8" s="134"/>
      <c r="F8" s="134" t="s">
        <v>77</v>
      </c>
      <c r="G8" s="134"/>
      <c r="H8" s="134"/>
      <c r="I8" s="134" t="s">
        <v>73</v>
      </c>
      <c r="J8" s="134" t="s">
        <v>74</v>
      </c>
      <c r="K8" s="134" t="s">
        <v>75</v>
      </c>
      <c r="L8" s="134" t="s">
        <v>76</v>
      </c>
      <c r="M8" s="146" t="s">
        <v>78</v>
      </c>
      <c r="N8" s="147"/>
      <c r="O8" s="131" t="s">
        <v>83</v>
      </c>
      <c r="P8" s="131"/>
      <c r="Q8" s="131" t="s">
        <v>84</v>
      </c>
      <c r="R8" s="131"/>
    </row>
    <row r="9" spans="1:18" s="9" customFormat="1" ht="51">
      <c r="A9" s="134"/>
      <c r="B9" s="134"/>
      <c r="C9" s="134"/>
      <c r="D9" s="134"/>
      <c r="E9" s="134"/>
      <c r="F9" s="49" t="s">
        <v>80</v>
      </c>
      <c r="G9" s="49" t="s">
        <v>71</v>
      </c>
      <c r="H9" s="49" t="s">
        <v>72</v>
      </c>
      <c r="I9" s="134"/>
      <c r="J9" s="134"/>
      <c r="K9" s="134"/>
      <c r="L9" s="134"/>
      <c r="M9" s="148"/>
      <c r="N9" s="148"/>
      <c r="O9" s="50" t="s">
        <v>6</v>
      </c>
      <c r="P9" s="50" t="s">
        <v>85</v>
      </c>
      <c r="Q9" s="50" t="s">
        <v>86</v>
      </c>
      <c r="R9" s="50" t="s">
        <v>87</v>
      </c>
    </row>
    <row r="10" spans="1:18" s="9" customFormat="1" ht="9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32">
        <v>13</v>
      </c>
      <c r="N10" s="32">
        <v>14</v>
      </c>
      <c r="O10" s="33">
        <v>15</v>
      </c>
      <c r="P10" s="33">
        <v>16</v>
      </c>
      <c r="Q10" s="33">
        <v>17</v>
      </c>
      <c r="R10" s="33">
        <v>18</v>
      </c>
    </row>
    <row r="11" spans="1:18" s="9" customFormat="1" ht="13.5" customHeight="1">
      <c r="A11" s="27" t="s">
        <v>7</v>
      </c>
      <c r="B11" s="27"/>
      <c r="C11" s="28" t="s">
        <v>64</v>
      </c>
      <c r="D11" s="45">
        <f aca="true" t="shared" si="0" ref="D11:M11">SUM(D12:D13)</f>
        <v>10650</v>
      </c>
      <c r="E11" s="45">
        <f t="shared" si="0"/>
        <v>5650</v>
      </c>
      <c r="F11" s="45">
        <f t="shared" si="0"/>
        <v>5650</v>
      </c>
      <c r="G11" s="45">
        <f t="shared" si="0"/>
        <v>0</v>
      </c>
      <c r="H11" s="45">
        <f t="shared" si="0"/>
        <v>5650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>SUM(N12:N13)</f>
        <v>5000</v>
      </c>
      <c r="O11" s="45">
        <f>O12</f>
        <v>5000</v>
      </c>
      <c r="P11" s="45">
        <f>SUM(P13:P13)</f>
        <v>0</v>
      </c>
      <c r="Q11" s="45">
        <f>SUM(Q13:Q13)</f>
        <v>0</v>
      </c>
      <c r="R11" s="45">
        <f>SUM(R13:R13)</f>
        <v>0</v>
      </c>
    </row>
    <row r="12" spans="1:18" s="103" customFormat="1" ht="28.5" customHeight="1">
      <c r="A12" s="100"/>
      <c r="B12" s="100" t="s">
        <v>118</v>
      </c>
      <c r="C12" s="101" t="s">
        <v>119</v>
      </c>
      <c r="D12" s="102">
        <f>E12+N12</f>
        <v>5000</v>
      </c>
      <c r="E12" s="102">
        <f>F12</f>
        <v>0</v>
      </c>
      <c r="F12" s="102">
        <f>G12+H12</f>
        <v>0</v>
      </c>
      <c r="G12" s="102"/>
      <c r="H12" s="102"/>
      <c r="I12" s="102"/>
      <c r="J12" s="102"/>
      <c r="K12" s="102"/>
      <c r="L12" s="102"/>
      <c r="M12" s="102"/>
      <c r="N12" s="102">
        <f>O12</f>
        <v>5000</v>
      </c>
      <c r="O12" s="102">
        <v>5000</v>
      </c>
      <c r="P12" s="102"/>
      <c r="Q12" s="102"/>
      <c r="R12" s="102"/>
    </row>
    <row r="13" spans="1:18" s="9" customFormat="1" ht="13.5" customHeight="1">
      <c r="A13" s="25" t="s">
        <v>4</v>
      </c>
      <c r="B13" s="25" t="s">
        <v>9</v>
      </c>
      <c r="C13" s="26" t="s">
        <v>10</v>
      </c>
      <c r="D13" s="46">
        <f>E13+N13</f>
        <v>5650</v>
      </c>
      <c r="E13" s="46">
        <f>F13+I13+J13+K13+L13+M13</f>
        <v>5650</v>
      </c>
      <c r="F13" s="46">
        <f>G13+H13</f>
        <v>5650</v>
      </c>
      <c r="G13" s="46"/>
      <c r="H13" s="46">
        <v>5650</v>
      </c>
      <c r="I13" s="46"/>
      <c r="J13" s="46"/>
      <c r="K13" s="46"/>
      <c r="L13" s="47"/>
      <c r="M13" s="53"/>
      <c r="N13" s="46"/>
      <c r="O13" s="47"/>
      <c r="P13" s="47"/>
      <c r="Q13" s="47"/>
      <c r="R13" s="47"/>
    </row>
    <row r="14" spans="1:18" s="9" customFormat="1" ht="12.75">
      <c r="A14" s="25"/>
      <c r="B14" s="25"/>
      <c r="C14" s="26"/>
      <c r="D14" s="46"/>
      <c r="E14" s="46"/>
      <c r="F14" s="46"/>
      <c r="G14" s="46"/>
      <c r="H14" s="46"/>
      <c r="I14" s="46"/>
      <c r="J14" s="46"/>
      <c r="K14" s="46" t="s">
        <v>4</v>
      </c>
      <c r="L14" s="47"/>
      <c r="M14" s="53"/>
      <c r="N14" s="46"/>
      <c r="O14" s="47"/>
      <c r="P14" s="47"/>
      <c r="Q14" s="47"/>
      <c r="R14" s="47"/>
    </row>
    <row r="15" spans="1:18" s="9" customFormat="1" ht="25.5">
      <c r="A15" s="23" t="s">
        <v>8</v>
      </c>
      <c r="B15" s="23"/>
      <c r="C15" s="24" t="s">
        <v>11</v>
      </c>
      <c r="D15" s="54">
        <f>D16</f>
        <v>225985</v>
      </c>
      <c r="E15" s="54">
        <f aca="true" t="shared" si="1" ref="E15:R15">E16</f>
        <v>225985</v>
      </c>
      <c r="F15" s="54">
        <f t="shared" si="1"/>
        <v>225635</v>
      </c>
      <c r="G15" s="54">
        <f t="shared" si="1"/>
        <v>105800</v>
      </c>
      <c r="H15" s="54">
        <f t="shared" si="1"/>
        <v>119835</v>
      </c>
      <c r="I15" s="54">
        <f t="shared" si="1"/>
        <v>0</v>
      </c>
      <c r="J15" s="54">
        <f t="shared" si="1"/>
        <v>350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54">
        <f t="shared" si="1"/>
        <v>0</v>
      </c>
      <c r="Q15" s="54">
        <f t="shared" si="1"/>
        <v>0</v>
      </c>
      <c r="R15" s="54">
        <f t="shared" si="1"/>
        <v>0</v>
      </c>
    </row>
    <row r="16" spans="1:18" s="9" customFormat="1" ht="13.5" customHeight="1">
      <c r="A16" s="13"/>
      <c r="B16" s="13" t="s">
        <v>12</v>
      </c>
      <c r="C16" s="11" t="s">
        <v>13</v>
      </c>
      <c r="D16" s="55">
        <f>E16+N16</f>
        <v>225985</v>
      </c>
      <c r="E16" s="55">
        <f>F16+I16+J16+K16+L16+M16</f>
        <v>225985</v>
      </c>
      <c r="F16" s="55">
        <f>G16+H16</f>
        <v>225635</v>
      </c>
      <c r="G16" s="55">
        <v>105800</v>
      </c>
      <c r="H16" s="55">
        <v>119835</v>
      </c>
      <c r="I16" s="55"/>
      <c r="J16" s="55">
        <v>350</v>
      </c>
      <c r="K16" s="46"/>
      <c r="L16" s="47"/>
      <c r="M16" s="53"/>
      <c r="N16" s="46"/>
      <c r="O16" s="48"/>
      <c r="P16" s="47"/>
      <c r="Q16" s="47"/>
      <c r="R16" s="47"/>
    </row>
    <row r="17" spans="1:18" s="9" customFormat="1" ht="12.75">
      <c r="A17" s="41"/>
      <c r="B17" s="41"/>
      <c r="C17" s="42"/>
      <c r="D17" s="56"/>
      <c r="E17" s="56"/>
      <c r="F17" s="56"/>
      <c r="G17" s="56"/>
      <c r="H17" s="56"/>
      <c r="I17" s="56"/>
      <c r="J17" s="56"/>
      <c r="K17" s="46"/>
      <c r="L17" s="47"/>
      <c r="M17" s="53"/>
      <c r="N17" s="46"/>
      <c r="O17" s="48"/>
      <c r="P17" s="47"/>
      <c r="Q17" s="47"/>
      <c r="R17" s="47"/>
    </row>
    <row r="18" spans="1:18" s="9" customFormat="1" ht="13.5" customHeight="1">
      <c r="A18" s="27" t="s">
        <v>14</v>
      </c>
      <c r="B18" s="27"/>
      <c r="C18" s="28" t="s">
        <v>91</v>
      </c>
      <c r="D18" s="45">
        <f aca="true" t="shared" si="2" ref="D18:R18">D19</f>
        <v>547000</v>
      </c>
      <c r="E18" s="45">
        <f t="shared" si="2"/>
        <v>98182.44</v>
      </c>
      <c r="F18" s="45">
        <f t="shared" si="2"/>
        <v>98182.44</v>
      </c>
      <c r="G18" s="45">
        <f t="shared" si="2"/>
        <v>0</v>
      </c>
      <c r="H18" s="45">
        <f t="shared" si="2"/>
        <v>98182.44</v>
      </c>
      <c r="I18" s="45">
        <f t="shared" si="2"/>
        <v>0</v>
      </c>
      <c r="J18" s="45">
        <f t="shared" si="2"/>
        <v>0</v>
      </c>
      <c r="K18" s="45">
        <f t="shared" si="2"/>
        <v>0</v>
      </c>
      <c r="L18" s="45">
        <f t="shared" si="2"/>
        <v>0</v>
      </c>
      <c r="M18" s="45">
        <f t="shared" si="2"/>
        <v>0</v>
      </c>
      <c r="N18" s="45">
        <f t="shared" si="2"/>
        <v>448817.56</v>
      </c>
      <c r="O18" s="45">
        <f t="shared" si="2"/>
        <v>448817.56</v>
      </c>
      <c r="P18" s="45">
        <f t="shared" si="2"/>
        <v>0</v>
      </c>
      <c r="Q18" s="45">
        <f t="shared" si="2"/>
        <v>0</v>
      </c>
      <c r="R18" s="45">
        <f t="shared" si="2"/>
        <v>0</v>
      </c>
    </row>
    <row r="19" spans="1:18" s="9" customFormat="1" ht="13.5" customHeight="1">
      <c r="A19" s="25"/>
      <c r="B19" s="25" t="s">
        <v>15</v>
      </c>
      <c r="C19" s="26" t="s">
        <v>16</v>
      </c>
      <c r="D19" s="46">
        <f>E19+N19</f>
        <v>547000</v>
      </c>
      <c r="E19" s="46">
        <f>F19+I19+J19+K19+L19+M19</f>
        <v>98182.44</v>
      </c>
      <c r="F19" s="46">
        <f>G19+H19</f>
        <v>98182.44</v>
      </c>
      <c r="G19" s="46"/>
      <c r="H19" s="46">
        <v>98182.44</v>
      </c>
      <c r="I19" s="46"/>
      <c r="J19" s="46"/>
      <c r="K19" s="46"/>
      <c r="L19" s="47"/>
      <c r="M19" s="53"/>
      <c r="N19" s="46">
        <f>O19</f>
        <v>448817.56</v>
      </c>
      <c r="O19" s="48">
        <v>448817.56</v>
      </c>
      <c r="P19" s="47"/>
      <c r="Q19" s="47"/>
      <c r="R19" s="47"/>
    </row>
    <row r="20" spans="1:18" s="9" customFormat="1" ht="12.75">
      <c r="A20" s="25"/>
      <c r="B20" s="25"/>
      <c r="C20" s="26"/>
      <c r="D20" s="46"/>
      <c r="E20" s="46"/>
      <c r="F20" s="46"/>
      <c r="G20" s="46"/>
      <c r="H20" s="46"/>
      <c r="I20" s="46"/>
      <c r="J20" s="46"/>
      <c r="K20" s="46"/>
      <c r="L20" s="47"/>
      <c r="M20" s="53"/>
      <c r="N20" s="46"/>
      <c r="O20" s="48"/>
      <c r="P20" s="47"/>
      <c r="Q20" s="47"/>
      <c r="R20" s="47"/>
    </row>
    <row r="21" spans="1:18" s="9" customFormat="1" ht="13.5" customHeight="1">
      <c r="A21" s="27" t="s">
        <v>17</v>
      </c>
      <c r="B21" s="27"/>
      <c r="C21" s="28" t="s">
        <v>18</v>
      </c>
      <c r="D21" s="45">
        <f aca="true" t="shared" si="3" ref="D21:R21">SUM(D22:D22)</f>
        <v>14794</v>
      </c>
      <c r="E21" s="45">
        <f t="shared" si="3"/>
        <v>14794</v>
      </c>
      <c r="F21" s="45">
        <f t="shared" si="3"/>
        <v>14794</v>
      </c>
      <c r="G21" s="45">
        <f t="shared" si="3"/>
        <v>3850</v>
      </c>
      <c r="H21" s="45">
        <f t="shared" si="3"/>
        <v>10944</v>
      </c>
      <c r="I21" s="45">
        <f t="shared" si="3"/>
        <v>0</v>
      </c>
      <c r="J21" s="45">
        <f t="shared" si="3"/>
        <v>0</v>
      </c>
      <c r="K21" s="45">
        <f t="shared" si="3"/>
        <v>0</v>
      </c>
      <c r="L21" s="45">
        <f t="shared" si="3"/>
        <v>0</v>
      </c>
      <c r="M21" s="45">
        <f t="shared" si="3"/>
        <v>0</v>
      </c>
      <c r="N21" s="45">
        <f t="shared" si="3"/>
        <v>0</v>
      </c>
      <c r="O21" s="45">
        <f t="shared" si="3"/>
        <v>0</v>
      </c>
      <c r="P21" s="45">
        <f t="shared" si="3"/>
        <v>0</v>
      </c>
      <c r="Q21" s="45">
        <f t="shared" si="3"/>
        <v>0</v>
      </c>
      <c r="R21" s="45">
        <f t="shared" si="3"/>
        <v>0</v>
      </c>
    </row>
    <row r="22" spans="1:18" s="9" customFormat="1" ht="13.5" customHeight="1">
      <c r="A22" s="27"/>
      <c r="B22" s="29" t="s">
        <v>68</v>
      </c>
      <c r="C22" s="30" t="s">
        <v>69</v>
      </c>
      <c r="D22" s="57">
        <f>E22+N22</f>
        <v>14794</v>
      </c>
      <c r="E22" s="57">
        <f>F22+I22+J22+L22+M22</f>
        <v>14794</v>
      </c>
      <c r="F22" s="57">
        <f>G22+H22</f>
        <v>14794</v>
      </c>
      <c r="G22" s="46">
        <v>3850</v>
      </c>
      <c r="H22" s="46">
        <v>10944</v>
      </c>
      <c r="I22" s="45"/>
      <c r="J22" s="45"/>
      <c r="K22" s="57" t="s">
        <v>4</v>
      </c>
      <c r="L22" s="47"/>
      <c r="M22" s="53"/>
      <c r="N22" s="46"/>
      <c r="O22" s="48"/>
      <c r="P22" s="47"/>
      <c r="Q22" s="47"/>
      <c r="R22" s="47"/>
    </row>
    <row r="23" spans="1:18" s="9" customFormat="1" ht="12.75">
      <c r="A23" s="25"/>
      <c r="B23" s="25"/>
      <c r="C23" s="26"/>
      <c r="D23" s="57"/>
      <c r="E23" s="57"/>
      <c r="F23" s="46"/>
      <c r="G23" s="46"/>
      <c r="H23" s="46"/>
      <c r="I23" s="46"/>
      <c r="J23" s="46"/>
      <c r="K23" s="46"/>
      <c r="L23" s="47"/>
      <c r="M23" s="53"/>
      <c r="N23" s="46"/>
      <c r="O23" s="47"/>
      <c r="P23" s="47"/>
      <c r="Q23" s="47"/>
      <c r="R23" s="47"/>
    </row>
    <row r="24" spans="1:18" s="9" customFormat="1" ht="13.5" customHeight="1">
      <c r="A24" s="27" t="s">
        <v>19</v>
      </c>
      <c r="B24" s="27"/>
      <c r="C24" s="28" t="s">
        <v>20</v>
      </c>
      <c r="D24" s="68">
        <f>D25</f>
        <v>7800</v>
      </c>
      <c r="E24" s="68">
        <f>E25</f>
        <v>7800</v>
      </c>
      <c r="F24" s="45">
        <f>F25</f>
        <v>7800</v>
      </c>
      <c r="G24" s="45">
        <f>G25</f>
        <v>7800</v>
      </c>
      <c r="H24" s="45"/>
      <c r="I24" s="45"/>
      <c r="J24" s="45"/>
      <c r="K24" s="45" t="s">
        <v>4</v>
      </c>
      <c r="L24" s="47"/>
      <c r="M24" s="53"/>
      <c r="N24" s="45"/>
      <c r="O24" s="47"/>
      <c r="P24" s="47"/>
      <c r="Q24" s="47"/>
      <c r="R24" s="47"/>
    </row>
    <row r="25" spans="1:18" s="9" customFormat="1" ht="13.5" customHeight="1">
      <c r="A25" s="25"/>
      <c r="B25" s="25" t="s">
        <v>21</v>
      </c>
      <c r="C25" s="26" t="s">
        <v>22</v>
      </c>
      <c r="D25" s="57">
        <f>E25+N25</f>
        <v>7800</v>
      </c>
      <c r="E25" s="57">
        <f>F25+I25+J25+L25+M25</f>
        <v>7800</v>
      </c>
      <c r="F25" s="46">
        <f>G25+H25</f>
        <v>7800</v>
      </c>
      <c r="G25" s="46">
        <v>7800</v>
      </c>
      <c r="H25" s="46"/>
      <c r="I25" s="46"/>
      <c r="J25" s="46"/>
      <c r="K25" s="46" t="s">
        <v>4</v>
      </c>
      <c r="L25" s="47"/>
      <c r="M25" s="53"/>
      <c r="N25" s="46"/>
      <c r="O25" s="47"/>
      <c r="P25" s="47"/>
      <c r="Q25" s="47"/>
      <c r="R25" s="47"/>
    </row>
    <row r="26" spans="1:18" ht="12.75">
      <c r="A26" s="19"/>
      <c r="B26" s="19"/>
      <c r="C26" s="5"/>
      <c r="D26" s="38"/>
      <c r="E26" s="38"/>
      <c r="F26" s="38"/>
      <c r="G26" s="38"/>
      <c r="H26" s="38"/>
      <c r="I26" s="38"/>
      <c r="J26" s="39"/>
      <c r="K26" s="39"/>
      <c r="L26" s="58"/>
      <c r="M26" s="53"/>
      <c r="N26" s="39"/>
      <c r="O26" s="59"/>
      <c r="P26" s="59"/>
      <c r="Q26" s="59"/>
      <c r="R26" s="59"/>
    </row>
    <row r="27" spans="1:18" ht="13.5" customHeight="1">
      <c r="A27" s="20" t="s">
        <v>23</v>
      </c>
      <c r="B27" s="19"/>
      <c r="C27" s="5" t="s">
        <v>24</v>
      </c>
      <c r="D27" s="38">
        <f>SUM(D28:D32)</f>
        <v>1786185</v>
      </c>
      <c r="E27" s="38">
        <f aca="true" t="shared" si="4" ref="E27:R27">SUM(E28:E32)</f>
        <v>1776185</v>
      </c>
      <c r="F27" s="38">
        <f t="shared" si="4"/>
        <v>1703185</v>
      </c>
      <c r="G27" s="38">
        <f t="shared" si="4"/>
        <v>1321082</v>
      </c>
      <c r="H27" s="38">
        <f t="shared" si="4"/>
        <v>382103</v>
      </c>
      <c r="I27" s="38">
        <f t="shared" si="4"/>
        <v>0</v>
      </c>
      <c r="J27" s="38">
        <f t="shared" si="4"/>
        <v>73000</v>
      </c>
      <c r="K27" s="38">
        <f t="shared" si="4"/>
        <v>0</v>
      </c>
      <c r="L27" s="38">
        <f t="shared" si="4"/>
        <v>0</v>
      </c>
      <c r="M27" s="38">
        <f t="shared" si="4"/>
        <v>0</v>
      </c>
      <c r="N27" s="38">
        <f t="shared" si="4"/>
        <v>10000</v>
      </c>
      <c r="O27" s="38">
        <f t="shared" si="4"/>
        <v>10000</v>
      </c>
      <c r="P27" s="38">
        <f t="shared" si="4"/>
        <v>0</v>
      </c>
      <c r="Q27" s="38">
        <f t="shared" si="4"/>
        <v>0</v>
      </c>
      <c r="R27" s="38">
        <f t="shared" si="4"/>
        <v>0</v>
      </c>
    </row>
    <row r="28" spans="1:18" ht="13.5" customHeight="1">
      <c r="A28" s="14"/>
      <c r="B28" s="14" t="s">
        <v>25</v>
      </c>
      <c r="C28" s="4" t="s">
        <v>26</v>
      </c>
      <c r="D28" s="39">
        <f>E28+N28</f>
        <v>178620</v>
      </c>
      <c r="E28" s="39">
        <f>F28+I28+J28+K28+L28+M28</f>
        <v>178620</v>
      </c>
      <c r="F28" s="39">
        <f>G28+H28</f>
        <v>178620</v>
      </c>
      <c r="G28" s="39">
        <v>170232</v>
      </c>
      <c r="H28" s="39">
        <v>8388</v>
      </c>
      <c r="I28" s="39"/>
      <c r="J28" s="39"/>
      <c r="K28" s="39"/>
      <c r="L28" s="58"/>
      <c r="M28" s="53"/>
      <c r="N28" s="39"/>
      <c r="O28" s="61"/>
      <c r="P28" s="59"/>
      <c r="Q28" s="59"/>
      <c r="R28" s="59"/>
    </row>
    <row r="29" spans="1:18" ht="13.5" customHeight="1">
      <c r="A29" s="14"/>
      <c r="B29" s="14" t="s">
        <v>27</v>
      </c>
      <c r="C29" s="4" t="s">
        <v>28</v>
      </c>
      <c r="D29" s="39">
        <f>E29+N29</f>
        <v>64500</v>
      </c>
      <c r="E29" s="39">
        <f>F29+I29+J29+K29+L29+M29</f>
        <v>64500</v>
      </c>
      <c r="F29" s="39">
        <f>G29+H29</f>
        <v>4500</v>
      </c>
      <c r="G29" s="39"/>
      <c r="H29" s="39">
        <v>4500</v>
      </c>
      <c r="I29" s="39"/>
      <c r="J29" s="39">
        <v>60000</v>
      </c>
      <c r="K29" s="39"/>
      <c r="L29" s="58"/>
      <c r="M29" s="53"/>
      <c r="N29" s="39"/>
      <c r="O29" s="61"/>
      <c r="P29" s="59"/>
      <c r="Q29" s="59"/>
      <c r="R29" s="59"/>
    </row>
    <row r="30" spans="1:18" ht="13.5" customHeight="1">
      <c r="A30" s="14"/>
      <c r="B30" s="14" t="s">
        <v>29</v>
      </c>
      <c r="C30" s="4" t="s">
        <v>96</v>
      </c>
      <c r="D30" s="39">
        <f>E30+N30</f>
        <v>1413065</v>
      </c>
      <c r="E30" s="39">
        <f>F30+I30+J30+K30+L30+M30</f>
        <v>1403065</v>
      </c>
      <c r="F30" s="39">
        <f>G30+H30</f>
        <v>1400065</v>
      </c>
      <c r="G30" s="39">
        <v>1100850</v>
      </c>
      <c r="H30" s="39">
        <v>299215</v>
      </c>
      <c r="I30" s="39"/>
      <c r="J30" s="39">
        <v>3000</v>
      </c>
      <c r="K30" s="39"/>
      <c r="L30" s="58"/>
      <c r="M30" s="53"/>
      <c r="N30" s="39">
        <f>SUM(O30:R30)</f>
        <v>10000</v>
      </c>
      <c r="O30" s="61">
        <v>10000</v>
      </c>
      <c r="P30" s="59"/>
      <c r="Q30" s="59"/>
      <c r="R30" s="59"/>
    </row>
    <row r="31" spans="1:18" ht="13.5" customHeight="1">
      <c r="A31" s="14"/>
      <c r="B31" s="14" t="s">
        <v>30</v>
      </c>
      <c r="C31" s="4" t="s">
        <v>31</v>
      </c>
      <c r="D31" s="39">
        <f>E31+N31</f>
        <v>30000</v>
      </c>
      <c r="E31" s="39">
        <f>F31+I31+J31+K31+L31+M31</f>
        <v>30000</v>
      </c>
      <c r="F31" s="39">
        <f>G31+H31</f>
        <v>30000</v>
      </c>
      <c r="G31" s="39">
        <v>5000</v>
      </c>
      <c r="H31" s="39">
        <v>25000</v>
      </c>
      <c r="I31" s="39"/>
      <c r="J31" s="39"/>
      <c r="K31" s="39"/>
      <c r="L31" s="58"/>
      <c r="M31" s="53"/>
      <c r="N31" s="39"/>
      <c r="O31" s="61"/>
      <c r="P31" s="59"/>
      <c r="Q31" s="59"/>
      <c r="R31" s="59"/>
    </row>
    <row r="32" spans="1:18" ht="13.5" customHeight="1">
      <c r="A32" s="14"/>
      <c r="B32" s="14" t="s">
        <v>32</v>
      </c>
      <c r="C32" s="4" t="s">
        <v>33</v>
      </c>
      <c r="D32" s="39">
        <f>E32+N32</f>
        <v>100000</v>
      </c>
      <c r="E32" s="39">
        <f>F32+I32+J32+K32+L32+M32</f>
        <v>100000</v>
      </c>
      <c r="F32" s="39">
        <f>G32+H32</f>
        <v>90000</v>
      </c>
      <c r="G32" s="39">
        <v>45000</v>
      </c>
      <c r="H32" s="39">
        <v>45000</v>
      </c>
      <c r="I32" s="39"/>
      <c r="J32" s="39">
        <v>10000</v>
      </c>
      <c r="K32" s="39"/>
      <c r="L32" s="58"/>
      <c r="M32" s="53"/>
      <c r="N32" s="39"/>
      <c r="O32" s="61" t="s">
        <v>4</v>
      </c>
      <c r="P32" s="59"/>
      <c r="Q32" s="59"/>
      <c r="R32" s="59"/>
    </row>
    <row r="33" spans="1:18" ht="12.75">
      <c r="A33" s="14"/>
      <c r="B33" s="14"/>
      <c r="C33" s="4"/>
      <c r="D33" s="39"/>
      <c r="E33" s="39"/>
      <c r="F33" s="39"/>
      <c r="G33" s="39"/>
      <c r="H33" s="39"/>
      <c r="I33" s="39"/>
      <c r="J33" s="39"/>
      <c r="K33" s="39"/>
      <c r="L33" s="58"/>
      <c r="M33" s="53"/>
      <c r="N33" s="39"/>
      <c r="O33" s="62"/>
      <c r="P33" s="59"/>
      <c r="Q33" s="59"/>
      <c r="R33" s="59"/>
    </row>
    <row r="34" spans="1:18" ht="12.75">
      <c r="A34" s="137" t="s">
        <v>34</v>
      </c>
      <c r="B34" s="137"/>
      <c r="C34" s="143" t="s">
        <v>35</v>
      </c>
      <c r="D34" s="123">
        <f>D37</f>
        <v>768</v>
      </c>
      <c r="E34" s="123">
        <f aca="true" t="shared" si="5" ref="E34:R34">E37</f>
        <v>768</v>
      </c>
      <c r="F34" s="123">
        <f t="shared" si="5"/>
        <v>768</v>
      </c>
      <c r="G34" s="123">
        <f t="shared" si="5"/>
        <v>768</v>
      </c>
      <c r="H34" s="123">
        <f t="shared" si="5"/>
        <v>0</v>
      </c>
      <c r="I34" s="123">
        <f t="shared" si="5"/>
        <v>0</v>
      </c>
      <c r="J34" s="123">
        <f t="shared" si="5"/>
        <v>0</v>
      </c>
      <c r="K34" s="123">
        <f t="shared" si="5"/>
        <v>0</v>
      </c>
      <c r="L34" s="123">
        <f t="shared" si="5"/>
        <v>0</v>
      </c>
      <c r="M34" s="123">
        <f t="shared" si="5"/>
        <v>0</v>
      </c>
      <c r="N34" s="123">
        <f t="shared" si="5"/>
        <v>0</v>
      </c>
      <c r="O34" s="123">
        <f t="shared" si="5"/>
        <v>0</v>
      </c>
      <c r="P34" s="123">
        <f t="shared" si="5"/>
        <v>0</v>
      </c>
      <c r="Q34" s="123">
        <f t="shared" si="5"/>
        <v>0</v>
      </c>
      <c r="R34" s="123">
        <f t="shared" si="5"/>
        <v>0</v>
      </c>
    </row>
    <row r="35" spans="1:18" ht="12.75">
      <c r="A35" s="138"/>
      <c r="B35" s="138"/>
      <c r="C35" s="14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</row>
    <row r="36" spans="1:18" ht="13.5" customHeight="1">
      <c r="A36" s="139"/>
      <c r="B36" s="139"/>
      <c r="C36" s="14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</row>
    <row r="37" spans="1:18" ht="12.75">
      <c r="A37" s="140"/>
      <c r="B37" s="142">
        <v>75101</v>
      </c>
      <c r="C37" s="135" t="s">
        <v>36</v>
      </c>
      <c r="D37" s="114">
        <f>E37</f>
        <v>768</v>
      </c>
      <c r="E37" s="114">
        <f>F37+I37+J37+K37+L37+M37</f>
        <v>768</v>
      </c>
      <c r="F37" s="114">
        <f>G37+H37</f>
        <v>768</v>
      </c>
      <c r="G37" s="114">
        <v>768</v>
      </c>
      <c r="H37" s="114"/>
      <c r="I37" s="114"/>
      <c r="J37" s="114"/>
      <c r="K37" s="114"/>
      <c r="L37" s="116"/>
      <c r="M37" s="119"/>
      <c r="N37" s="114"/>
      <c r="O37" s="111"/>
      <c r="P37" s="111"/>
      <c r="Q37" s="111"/>
      <c r="R37" s="111"/>
    </row>
    <row r="38" spans="1:18" ht="13.5" customHeight="1">
      <c r="A38" s="141"/>
      <c r="B38" s="141"/>
      <c r="C38" s="136"/>
      <c r="D38" s="115"/>
      <c r="E38" s="115"/>
      <c r="F38" s="115"/>
      <c r="G38" s="115"/>
      <c r="H38" s="115"/>
      <c r="I38" s="115"/>
      <c r="J38" s="115"/>
      <c r="K38" s="115"/>
      <c r="L38" s="118"/>
      <c r="M38" s="121"/>
      <c r="N38" s="115"/>
      <c r="O38" s="113"/>
      <c r="P38" s="113"/>
      <c r="Q38" s="113"/>
      <c r="R38" s="113"/>
    </row>
    <row r="39" spans="1:18" ht="12.75">
      <c r="A39" s="4"/>
      <c r="B39" s="4"/>
      <c r="C39" s="4"/>
      <c r="D39" s="39"/>
      <c r="E39" s="39"/>
      <c r="F39" s="39"/>
      <c r="G39" s="39"/>
      <c r="H39" s="39" t="s">
        <v>4</v>
      </c>
      <c r="I39" s="39"/>
      <c r="J39" s="39"/>
      <c r="K39" s="39"/>
      <c r="L39" s="58"/>
      <c r="M39" s="53"/>
      <c r="N39" s="39"/>
      <c r="O39" s="59"/>
      <c r="P39" s="59"/>
      <c r="Q39" s="59"/>
      <c r="R39" s="59"/>
    </row>
    <row r="40" spans="1:18" ht="13.5" customHeight="1">
      <c r="A40" s="6">
        <v>754</v>
      </c>
      <c r="B40" s="5"/>
      <c r="C40" s="5" t="s">
        <v>37</v>
      </c>
      <c r="D40" s="38">
        <f>SUM(D41:D44)</f>
        <v>146279</v>
      </c>
      <c r="E40" s="38">
        <f aca="true" t="shared" si="6" ref="E40:R40">SUM(E41:E44)</f>
        <v>111475.81</v>
      </c>
      <c r="F40" s="38">
        <f t="shared" si="6"/>
        <v>100795.81</v>
      </c>
      <c r="G40" s="38">
        <f t="shared" si="6"/>
        <v>16575</v>
      </c>
      <c r="H40" s="38">
        <f t="shared" si="6"/>
        <v>84220.81</v>
      </c>
      <c r="I40" s="38">
        <f t="shared" si="6"/>
        <v>0</v>
      </c>
      <c r="J40" s="38">
        <f t="shared" si="6"/>
        <v>10680</v>
      </c>
      <c r="K40" s="38">
        <f t="shared" si="6"/>
        <v>0</v>
      </c>
      <c r="L40" s="38">
        <f t="shared" si="6"/>
        <v>0</v>
      </c>
      <c r="M40" s="38">
        <f t="shared" si="6"/>
        <v>0</v>
      </c>
      <c r="N40" s="38">
        <f t="shared" si="6"/>
        <v>34803.19</v>
      </c>
      <c r="O40" s="38">
        <f t="shared" si="6"/>
        <v>34803.19</v>
      </c>
      <c r="P40" s="38">
        <f t="shared" si="6"/>
        <v>0</v>
      </c>
      <c r="Q40" s="38">
        <f t="shared" si="6"/>
        <v>0</v>
      </c>
      <c r="R40" s="38">
        <f t="shared" si="6"/>
        <v>0</v>
      </c>
    </row>
    <row r="41" spans="1:18" ht="13.5" customHeight="1">
      <c r="A41" s="6"/>
      <c r="B41" s="31">
        <v>75405</v>
      </c>
      <c r="C41" s="35" t="s">
        <v>93</v>
      </c>
      <c r="D41" s="39">
        <f>E41+N41</f>
        <v>3000</v>
      </c>
      <c r="E41" s="39">
        <f>F41+I41+L41+M41+J41</f>
        <v>3000</v>
      </c>
      <c r="F41" s="39">
        <f>G41+H41</f>
        <v>3000</v>
      </c>
      <c r="G41" s="67"/>
      <c r="H41" s="39">
        <v>3000</v>
      </c>
      <c r="I41" s="39"/>
      <c r="J41" s="67"/>
      <c r="K41" s="38"/>
      <c r="L41" s="58"/>
      <c r="M41" s="53"/>
      <c r="N41" s="38"/>
      <c r="O41" s="61"/>
      <c r="P41" s="59"/>
      <c r="Q41" s="59"/>
      <c r="R41" s="59"/>
    </row>
    <row r="42" spans="1:18" ht="13.5" customHeight="1">
      <c r="A42" s="15"/>
      <c r="B42" s="15">
        <v>75412</v>
      </c>
      <c r="C42" s="4" t="s">
        <v>38</v>
      </c>
      <c r="D42" s="39">
        <f>E42+N42</f>
        <v>100059</v>
      </c>
      <c r="E42" s="39">
        <f>F42+I42+L42+M42+J42</f>
        <v>65255.81</v>
      </c>
      <c r="F42" s="39">
        <f>G42+H42</f>
        <v>54575.81</v>
      </c>
      <c r="G42" s="39">
        <v>16575</v>
      </c>
      <c r="H42" s="39">
        <v>38000.81</v>
      </c>
      <c r="I42" s="39"/>
      <c r="J42" s="39">
        <v>10680</v>
      </c>
      <c r="K42" s="39"/>
      <c r="L42" s="58"/>
      <c r="M42" s="53"/>
      <c r="N42" s="67">
        <f>O42+P42+R42</f>
        <v>34803.19</v>
      </c>
      <c r="O42" s="61">
        <v>34803.19</v>
      </c>
      <c r="P42" s="59"/>
      <c r="Q42" s="59"/>
      <c r="R42" s="59"/>
    </row>
    <row r="43" spans="1:18" ht="13.5" customHeight="1">
      <c r="A43" s="15"/>
      <c r="B43" s="15">
        <v>75414</v>
      </c>
      <c r="C43" s="4" t="s">
        <v>94</v>
      </c>
      <c r="D43" s="39">
        <f>E43+N43</f>
        <v>1800</v>
      </c>
      <c r="E43" s="39">
        <f>F43+I43+L43+M43+J43</f>
        <v>1800</v>
      </c>
      <c r="F43" s="39">
        <f>G43+H43</f>
        <v>1800</v>
      </c>
      <c r="G43" s="39"/>
      <c r="H43" s="39">
        <v>1800</v>
      </c>
      <c r="I43" s="39"/>
      <c r="J43" s="39"/>
      <c r="K43" s="39"/>
      <c r="L43" s="58"/>
      <c r="M43" s="53"/>
      <c r="N43" s="38"/>
      <c r="O43" s="59"/>
      <c r="P43" s="59"/>
      <c r="Q43" s="59"/>
      <c r="R43" s="59"/>
    </row>
    <row r="44" spans="1:18" s="110" customFormat="1" ht="13.5" customHeight="1">
      <c r="A44" s="104"/>
      <c r="B44" s="104">
        <v>75421</v>
      </c>
      <c r="C44" s="105" t="s">
        <v>67</v>
      </c>
      <c r="D44" s="67">
        <f>E44+N44</f>
        <v>41420</v>
      </c>
      <c r="E44" s="67">
        <f>F44+I44+L44+M44+J44</f>
        <v>41420</v>
      </c>
      <c r="F44" s="67">
        <f>G44+H44</f>
        <v>41420</v>
      </c>
      <c r="G44" s="106"/>
      <c r="H44" s="106">
        <v>41420</v>
      </c>
      <c r="I44" s="106"/>
      <c r="J44" s="106"/>
      <c r="K44" s="106"/>
      <c r="L44" s="107"/>
      <c r="M44" s="108"/>
      <c r="N44" s="38"/>
      <c r="O44" s="109"/>
      <c r="P44" s="109"/>
      <c r="Q44" s="109"/>
      <c r="R44" s="109"/>
    </row>
    <row r="45" spans="1:18" ht="12.75" customHeight="1">
      <c r="A45" s="134" t="s">
        <v>0</v>
      </c>
      <c r="B45" s="134" t="s">
        <v>1</v>
      </c>
      <c r="C45" s="134" t="s">
        <v>3</v>
      </c>
      <c r="D45" s="134" t="s">
        <v>82</v>
      </c>
      <c r="E45" s="150" t="s">
        <v>2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2"/>
    </row>
    <row r="46" spans="1:18" ht="12.75">
      <c r="A46" s="134"/>
      <c r="B46" s="134"/>
      <c r="C46" s="134"/>
      <c r="D46" s="134"/>
      <c r="E46" s="134" t="s">
        <v>81</v>
      </c>
      <c r="F46" s="134" t="s">
        <v>2</v>
      </c>
      <c r="G46" s="134"/>
      <c r="H46" s="134"/>
      <c r="I46" s="134"/>
      <c r="J46" s="134"/>
      <c r="K46" s="134"/>
      <c r="L46" s="134"/>
      <c r="M46" s="134"/>
      <c r="N46" s="146" t="s">
        <v>79</v>
      </c>
      <c r="O46" s="149" t="s">
        <v>2</v>
      </c>
      <c r="P46" s="149"/>
      <c r="Q46" s="149"/>
      <c r="R46" s="149"/>
    </row>
    <row r="47" spans="1:18" ht="12.75">
      <c r="A47" s="134"/>
      <c r="B47" s="134"/>
      <c r="C47" s="134"/>
      <c r="D47" s="134"/>
      <c r="E47" s="134"/>
      <c r="F47" s="134" t="s">
        <v>77</v>
      </c>
      <c r="G47" s="134"/>
      <c r="H47" s="134"/>
      <c r="I47" s="134" t="s">
        <v>73</v>
      </c>
      <c r="J47" s="134" t="s">
        <v>74</v>
      </c>
      <c r="K47" s="134" t="s">
        <v>75</v>
      </c>
      <c r="L47" s="134" t="s">
        <v>76</v>
      </c>
      <c r="M47" s="146" t="s">
        <v>78</v>
      </c>
      <c r="N47" s="147"/>
      <c r="O47" s="131" t="s">
        <v>83</v>
      </c>
      <c r="P47" s="131"/>
      <c r="Q47" s="131" t="s">
        <v>84</v>
      </c>
      <c r="R47" s="131"/>
    </row>
    <row r="48" spans="1:18" ht="51">
      <c r="A48" s="134"/>
      <c r="B48" s="134"/>
      <c r="C48" s="134"/>
      <c r="D48" s="134"/>
      <c r="E48" s="134"/>
      <c r="F48" s="49" t="s">
        <v>80</v>
      </c>
      <c r="G48" s="49" t="s">
        <v>71</v>
      </c>
      <c r="H48" s="49" t="s">
        <v>72</v>
      </c>
      <c r="I48" s="134"/>
      <c r="J48" s="134"/>
      <c r="K48" s="134"/>
      <c r="L48" s="134"/>
      <c r="M48" s="148"/>
      <c r="N48" s="148"/>
      <c r="O48" s="50" t="s">
        <v>6</v>
      </c>
      <c r="P48" s="50" t="s">
        <v>85</v>
      </c>
      <c r="Q48" s="50" t="s">
        <v>86</v>
      </c>
      <c r="R48" s="50" t="s">
        <v>87</v>
      </c>
    </row>
    <row r="49" spans="1:18" ht="13.5" customHeight="1">
      <c r="A49" s="6">
        <v>757</v>
      </c>
      <c r="B49" s="6"/>
      <c r="C49" s="5" t="s">
        <v>39</v>
      </c>
      <c r="D49" s="38">
        <f>D50</f>
        <v>110000</v>
      </c>
      <c r="E49" s="38">
        <f>E50</f>
        <v>110000</v>
      </c>
      <c r="F49" s="38">
        <f aca="true" t="shared" si="7" ref="F49:R49">F50</f>
        <v>0</v>
      </c>
      <c r="G49" s="38">
        <f t="shared" si="7"/>
        <v>0</v>
      </c>
      <c r="H49" s="38">
        <f t="shared" si="7"/>
        <v>0</v>
      </c>
      <c r="I49" s="38">
        <f t="shared" si="7"/>
        <v>0</v>
      </c>
      <c r="J49" s="38">
        <f t="shared" si="7"/>
        <v>0</v>
      </c>
      <c r="K49" s="38">
        <f t="shared" si="7"/>
        <v>0</v>
      </c>
      <c r="L49" s="38">
        <f t="shared" si="7"/>
        <v>0</v>
      </c>
      <c r="M49" s="38">
        <f t="shared" si="7"/>
        <v>110000</v>
      </c>
      <c r="N49" s="38">
        <f t="shared" si="7"/>
        <v>0</v>
      </c>
      <c r="O49" s="38">
        <f t="shared" si="7"/>
        <v>0</v>
      </c>
      <c r="P49" s="38">
        <f t="shared" si="7"/>
        <v>0</v>
      </c>
      <c r="Q49" s="38">
        <f t="shared" si="7"/>
        <v>0</v>
      </c>
      <c r="R49" s="38">
        <f t="shared" si="7"/>
        <v>0</v>
      </c>
    </row>
    <row r="50" spans="1:18" ht="12.75">
      <c r="A50" s="142"/>
      <c r="B50" s="142">
        <v>75702</v>
      </c>
      <c r="C50" s="135" t="s">
        <v>40</v>
      </c>
      <c r="D50" s="114">
        <f>E50+N50</f>
        <v>110000</v>
      </c>
      <c r="E50" s="114">
        <f>F50+I50+J50+K50+L50+M50</f>
        <v>110000</v>
      </c>
      <c r="F50" s="114">
        <f>G50+H50</f>
        <v>0</v>
      </c>
      <c r="G50" s="114"/>
      <c r="H50" s="114"/>
      <c r="I50" s="114"/>
      <c r="J50" s="114"/>
      <c r="K50" s="114"/>
      <c r="L50" s="116"/>
      <c r="M50" s="154">
        <v>110000</v>
      </c>
      <c r="N50" s="114"/>
      <c r="O50" s="111"/>
      <c r="P50" s="111"/>
      <c r="Q50" s="111"/>
      <c r="R50" s="111"/>
    </row>
    <row r="51" spans="1:18" ht="13.5" customHeight="1">
      <c r="A51" s="153"/>
      <c r="B51" s="153"/>
      <c r="C51" s="136"/>
      <c r="D51" s="115"/>
      <c r="E51" s="115"/>
      <c r="F51" s="115"/>
      <c r="G51" s="115"/>
      <c r="H51" s="115"/>
      <c r="I51" s="115"/>
      <c r="J51" s="115"/>
      <c r="K51" s="115"/>
      <c r="L51" s="118"/>
      <c r="M51" s="155"/>
      <c r="N51" s="115"/>
      <c r="O51" s="113"/>
      <c r="P51" s="113"/>
      <c r="Q51" s="113"/>
      <c r="R51" s="113"/>
    </row>
    <row r="52" spans="1:18" ht="12.75">
      <c r="A52" s="17"/>
      <c r="B52" s="17"/>
      <c r="C52" s="43"/>
      <c r="D52" s="65"/>
      <c r="E52" s="65"/>
      <c r="F52" s="58"/>
      <c r="G52" s="65"/>
      <c r="H52" s="65"/>
      <c r="I52" s="65"/>
      <c r="J52" s="65"/>
      <c r="K52" s="65"/>
      <c r="L52" s="63"/>
      <c r="M52" s="70"/>
      <c r="N52" s="65"/>
      <c r="O52" s="66"/>
      <c r="P52" s="66"/>
      <c r="Q52" s="66"/>
      <c r="R52" s="66"/>
    </row>
    <row r="53" spans="1:18" ht="13.5" customHeight="1">
      <c r="A53" s="6">
        <v>758</v>
      </c>
      <c r="B53" s="6"/>
      <c r="C53" s="5" t="s">
        <v>41</v>
      </c>
      <c r="D53" s="38">
        <f>D54</f>
        <v>90000</v>
      </c>
      <c r="E53" s="38">
        <f aca="true" t="shared" si="8" ref="E53:R53">E54</f>
        <v>90000</v>
      </c>
      <c r="F53" s="38">
        <f t="shared" si="8"/>
        <v>90000</v>
      </c>
      <c r="G53" s="38">
        <f t="shared" si="8"/>
        <v>0</v>
      </c>
      <c r="H53" s="38">
        <f t="shared" si="8"/>
        <v>90000</v>
      </c>
      <c r="I53" s="38">
        <f t="shared" si="8"/>
        <v>0</v>
      </c>
      <c r="J53" s="38">
        <f t="shared" si="8"/>
        <v>0</v>
      </c>
      <c r="K53" s="38" t="str">
        <f t="shared" si="8"/>
        <v> </v>
      </c>
      <c r="L53" s="38">
        <f t="shared" si="8"/>
        <v>0</v>
      </c>
      <c r="M53" s="38">
        <f t="shared" si="8"/>
        <v>0</v>
      </c>
      <c r="N53" s="38">
        <f t="shared" si="8"/>
        <v>0</v>
      </c>
      <c r="O53" s="38">
        <f t="shared" si="8"/>
        <v>0</v>
      </c>
      <c r="P53" s="38">
        <f t="shared" si="8"/>
        <v>0</v>
      </c>
      <c r="Q53" s="38">
        <f t="shared" si="8"/>
        <v>0</v>
      </c>
      <c r="R53" s="38">
        <f t="shared" si="8"/>
        <v>0</v>
      </c>
    </row>
    <row r="54" spans="1:18" ht="13.5" customHeight="1">
      <c r="A54" s="15"/>
      <c r="B54" s="15">
        <v>75818</v>
      </c>
      <c r="C54" s="4" t="s">
        <v>42</v>
      </c>
      <c r="D54" s="39">
        <f>E54+N54</f>
        <v>90000</v>
      </c>
      <c r="E54" s="39">
        <f>F54</f>
        <v>90000</v>
      </c>
      <c r="F54" s="58">
        <f>G54+H54</f>
        <v>90000</v>
      </c>
      <c r="G54" s="39"/>
      <c r="H54" s="39">
        <v>90000</v>
      </c>
      <c r="I54" s="39"/>
      <c r="J54" s="39"/>
      <c r="K54" s="39" t="s">
        <v>4</v>
      </c>
      <c r="L54" s="58"/>
      <c r="M54" s="53"/>
      <c r="N54" s="39"/>
      <c r="O54" s="59"/>
      <c r="P54" s="59"/>
      <c r="Q54" s="59"/>
      <c r="R54" s="59"/>
    </row>
    <row r="55" spans="1:18" ht="12.75">
      <c r="A55" s="15"/>
      <c r="B55" s="15"/>
      <c r="C55" s="4"/>
      <c r="D55" s="39"/>
      <c r="E55" s="39"/>
      <c r="F55" s="58"/>
      <c r="G55" s="39"/>
      <c r="H55" s="39"/>
      <c r="I55" s="39"/>
      <c r="J55" s="39"/>
      <c r="K55" s="39"/>
      <c r="L55" s="58"/>
      <c r="M55" s="53"/>
      <c r="N55" s="39"/>
      <c r="O55" s="59"/>
      <c r="P55" s="59"/>
      <c r="Q55" s="59"/>
      <c r="R55" s="59"/>
    </row>
    <row r="56" spans="1:18" ht="13.5" customHeight="1">
      <c r="A56" s="6">
        <v>801</v>
      </c>
      <c r="B56" s="6"/>
      <c r="C56" s="5" t="s">
        <v>43</v>
      </c>
      <c r="D56" s="75">
        <f>SUM(D57:D67)</f>
        <v>5646016</v>
      </c>
      <c r="E56" s="75">
        <f aca="true" t="shared" si="9" ref="E56:R56">SUM(E57:E67)</f>
        <v>5646016</v>
      </c>
      <c r="F56" s="75">
        <f t="shared" si="9"/>
        <v>5393521</v>
      </c>
      <c r="G56" s="75">
        <f t="shared" si="9"/>
        <v>4349025</v>
      </c>
      <c r="H56" s="75">
        <f t="shared" si="9"/>
        <v>1044496</v>
      </c>
      <c r="I56" s="75">
        <f t="shared" si="9"/>
        <v>0</v>
      </c>
      <c r="J56" s="75">
        <f t="shared" si="9"/>
        <v>252495</v>
      </c>
      <c r="K56" s="75">
        <f t="shared" si="9"/>
        <v>0</v>
      </c>
      <c r="L56" s="75">
        <f t="shared" si="9"/>
        <v>0</v>
      </c>
      <c r="M56" s="75">
        <f t="shared" si="9"/>
        <v>0</v>
      </c>
      <c r="N56" s="75">
        <f t="shared" si="9"/>
        <v>0</v>
      </c>
      <c r="O56" s="75">
        <f t="shared" si="9"/>
        <v>0</v>
      </c>
      <c r="P56" s="75">
        <f t="shared" si="9"/>
        <v>0</v>
      </c>
      <c r="Q56" s="75">
        <f t="shared" si="9"/>
        <v>0</v>
      </c>
      <c r="R56" s="75">
        <f t="shared" si="9"/>
        <v>0</v>
      </c>
    </row>
    <row r="57" spans="1:18" ht="13.5" customHeight="1">
      <c r="A57" s="15"/>
      <c r="B57" s="15">
        <v>80101</v>
      </c>
      <c r="C57" s="4" t="s">
        <v>44</v>
      </c>
      <c r="D57" s="39">
        <f aca="true" t="shared" si="10" ref="D57:D72">E57+N57</f>
        <v>2539772</v>
      </c>
      <c r="E57" s="39">
        <f>F57+I57+J57+K57+L57+M57</f>
        <v>2539772</v>
      </c>
      <c r="F57" s="58">
        <f aca="true" t="shared" si="11" ref="F57:F72">G57+H57</f>
        <v>2393662</v>
      </c>
      <c r="G57" s="39">
        <v>2086112</v>
      </c>
      <c r="H57" s="39">
        <v>307550</v>
      </c>
      <c r="I57" s="39"/>
      <c r="J57" s="39">
        <v>146110</v>
      </c>
      <c r="K57" s="39"/>
      <c r="L57" s="58"/>
      <c r="M57" s="53"/>
      <c r="N57" s="39">
        <f>O57</f>
        <v>0</v>
      </c>
      <c r="O57" s="61">
        <v>0</v>
      </c>
      <c r="P57" s="59"/>
      <c r="Q57" s="59"/>
      <c r="R57" s="59"/>
    </row>
    <row r="58" spans="1:18" ht="13.5" customHeight="1">
      <c r="A58" s="15"/>
      <c r="B58" s="15">
        <v>80103</v>
      </c>
      <c r="C58" s="4" t="s">
        <v>45</v>
      </c>
      <c r="D58" s="39">
        <f t="shared" si="10"/>
        <v>307046</v>
      </c>
      <c r="E58" s="39">
        <f aca="true" t="shared" si="12" ref="E58:E72">F58+I58+J58+K58+L58+M58</f>
        <v>307046</v>
      </c>
      <c r="F58" s="58">
        <f t="shared" si="11"/>
        <v>287281</v>
      </c>
      <c r="G58" s="39">
        <v>264761</v>
      </c>
      <c r="H58" s="39">
        <v>22520</v>
      </c>
      <c r="I58" s="39"/>
      <c r="J58" s="39">
        <v>19765</v>
      </c>
      <c r="K58" s="39"/>
      <c r="L58" s="58"/>
      <c r="M58" s="53"/>
      <c r="N58" s="39"/>
      <c r="O58" s="59"/>
      <c r="P58" s="59"/>
      <c r="Q58" s="59"/>
      <c r="R58" s="59"/>
    </row>
    <row r="59" spans="1:18" ht="13.5" customHeight="1">
      <c r="A59" s="15"/>
      <c r="B59" s="15">
        <v>80106</v>
      </c>
      <c r="C59" s="4" t="s">
        <v>105</v>
      </c>
      <c r="D59" s="39">
        <f t="shared" si="10"/>
        <v>322940</v>
      </c>
      <c r="E59" s="39">
        <f t="shared" si="12"/>
        <v>322940</v>
      </c>
      <c r="F59" s="58">
        <f t="shared" si="11"/>
        <v>305380</v>
      </c>
      <c r="G59" s="39">
        <v>218860</v>
      </c>
      <c r="H59" s="39">
        <v>86520</v>
      </c>
      <c r="I59" s="39">
        <v>0</v>
      </c>
      <c r="J59" s="39">
        <v>17560</v>
      </c>
      <c r="K59" s="39"/>
      <c r="L59" s="58"/>
      <c r="M59" s="53"/>
      <c r="N59" s="39"/>
      <c r="O59" s="59"/>
      <c r="P59" s="59"/>
      <c r="Q59" s="59"/>
      <c r="R59" s="59"/>
    </row>
    <row r="60" spans="1:18" ht="13.5" customHeight="1">
      <c r="A60" s="15"/>
      <c r="B60" s="15">
        <v>80110</v>
      </c>
      <c r="C60" s="4" t="s">
        <v>46</v>
      </c>
      <c r="D60" s="39">
        <f t="shared" si="10"/>
        <v>1426877</v>
      </c>
      <c r="E60" s="39">
        <f t="shared" si="12"/>
        <v>1426877</v>
      </c>
      <c r="F60" s="58">
        <f t="shared" si="11"/>
        <v>1359717</v>
      </c>
      <c r="G60" s="39">
        <v>1131407</v>
      </c>
      <c r="H60" s="39">
        <v>228310</v>
      </c>
      <c r="I60" s="39"/>
      <c r="J60" s="39">
        <v>67160</v>
      </c>
      <c r="K60" s="39"/>
      <c r="L60" s="58"/>
      <c r="M60" s="53"/>
      <c r="N60" s="39"/>
      <c r="O60" s="59"/>
      <c r="P60" s="59"/>
      <c r="Q60" s="59"/>
      <c r="R60" s="59"/>
    </row>
    <row r="61" spans="1:18" ht="13.5" customHeight="1">
      <c r="A61" s="15"/>
      <c r="B61" s="15">
        <v>80113</v>
      </c>
      <c r="C61" s="4" t="s">
        <v>47</v>
      </c>
      <c r="D61" s="39">
        <f t="shared" si="10"/>
        <v>346494</v>
      </c>
      <c r="E61" s="39">
        <f t="shared" si="12"/>
        <v>346494</v>
      </c>
      <c r="F61" s="58">
        <f t="shared" si="11"/>
        <v>346194</v>
      </c>
      <c r="G61" s="39">
        <v>141806</v>
      </c>
      <c r="H61" s="39">
        <v>204388</v>
      </c>
      <c r="I61" s="39"/>
      <c r="J61" s="39">
        <v>300</v>
      </c>
      <c r="K61" s="39"/>
      <c r="L61" s="58"/>
      <c r="M61" s="53"/>
      <c r="N61" s="39"/>
      <c r="O61" s="59"/>
      <c r="P61" s="59"/>
      <c r="Q61" s="59"/>
      <c r="R61" s="59"/>
    </row>
    <row r="62" spans="1:18" ht="13.5" customHeight="1">
      <c r="A62" s="15"/>
      <c r="B62" s="15">
        <v>80114</v>
      </c>
      <c r="C62" s="4" t="s">
        <v>48</v>
      </c>
      <c r="D62" s="39">
        <f t="shared" si="10"/>
        <v>219818</v>
      </c>
      <c r="E62" s="39">
        <f t="shared" si="12"/>
        <v>219818</v>
      </c>
      <c r="F62" s="58">
        <f t="shared" si="11"/>
        <v>219018</v>
      </c>
      <c r="G62" s="39">
        <v>178836</v>
      </c>
      <c r="H62" s="39">
        <v>40182</v>
      </c>
      <c r="I62" s="39"/>
      <c r="J62" s="39">
        <v>800</v>
      </c>
      <c r="K62" s="39"/>
      <c r="L62" s="58"/>
      <c r="M62" s="53"/>
      <c r="N62" s="39"/>
      <c r="O62" s="59"/>
      <c r="P62" s="59"/>
      <c r="Q62" s="59"/>
      <c r="R62" s="59"/>
    </row>
    <row r="63" spans="1:18" ht="13.5" customHeight="1">
      <c r="A63" s="15"/>
      <c r="B63" s="15">
        <v>80146</v>
      </c>
      <c r="C63" s="4" t="s">
        <v>49</v>
      </c>
      <c r="D63" s="39">
        <f t="shared" si="10"/>
        <v>20700</v>
      </c>
      <c r="E63" s="39">
        <f t="shared" si="12"/>
        <v>20700</v>
      </c>
      <c r="F63" s="58">
        <f t="shared" si="11"/>
        <v>20700</v>
      </c>
      <c r="G63" s="39"/>
      <c r="H63" s="39">
        <v>20700</v>
      </c>
      <c r="I63" s="39"/>
      <c r="J63" s="39"/>
      <c r="K63" s="39"/>
      <c r="L63" s="58"/>
      <c r="M63" s="53"/>
      <c r="N63" s="39"/>
      <c r="O63" s="59"/>
      <c r="P63" s="59"/>
      <c r="Q63" s="59"/>
      <c r="R63" s="59"/>
    </row>
    <row r="64" spans="1:18" ht="13.5" customHeight="1">
      <c r="A64" s="15"/>
      <c r="B64" s="15">
        <v>80148</v>
      </c>
      <c r="C64" s="4" t="s">
        <v>65</v>
      </c>
      <c r="D64" s="39">
        <f t="shared" si="10"/>
        <v>237306</v>
      </c>
      <c r="E64" s="39">
        <f t="shared" si="12"/>
        <v>237306</v>
      </c>
      <c r="F64" s="58">
        <f t="shared" si="11"/>
        <v>236506</v>
      </c>
      <c r="G64" s="39">
        <v>147630</v>
      </c>
      <c r="H64" s="39">
        <v>88876</v>
      </c>
      <c r="I64" s="39"/>
      <c r="J64" s="39">
        <v>800</v>
      </c>
      <c r="K64" s="39"/>
      <c r="L64" s="58"/>
      <c r="M64" s="53"/>
      <c r="N64" s="39"/>
      <c r="O64" s="59"/>
      <c r="P64" s="59"/>
      <c r="Q64" s="59"/>
      <c r="R64" s="59"/>
    </row>
    <row r="65" spans="1:18" ht="58.5" customHeight="1">
      <c r="A65" s="15"/>
      <c r="B65" s="15">
        <v>80149</v>
      </c>
      <c r="C65" s="18" t="s">
        <v>106</v>
      </c>
      <c r="D65" s="39">
        <f t="shared" si="10"/>
        <v>49761</v>
      </c>
      <c r="E65" s="39">
        <f t="shared" si="12"/>
        <v>49761</v>
      </c>
      <c r="F65" s="58">
        <f t="shared" si="11"/>
        <v>49761</v>
      </c>
      <c r="G65" s="39">
        <v>47761</v>
      </c>
      <c r="H65" s="39">
        <v>2000</v>
      </c>
      <c r="I65" s="39"/>
      <c r="J65" s="39"/>
      <c r="K65" s="39"/>
      <c r="L65" s="58"/>
      <c r="M65" s="53"/>
      <c r="N65" s="39"/>
      <c r="O65" s="59"/>
      <c r="P65" s="59"/>
      <c r="Q65" s="59"/>
      <c r="R65" s="59"/>
    </row>
    <row r="66" spans="1:18" ht="89.25">
      <c r="A66" s="15"/>
      <c r="B66" s="15">
        <v>80150</v>
      </c>
      <c r="C66" s="76" t="s">
        <v>101</v>
      </c>
      <c r="D66" s="39">
        <f t="shared" si="10"/>
        <v>135852</v>
      </c>
      <c r="E66" s="39">
        <f t="shared" si="12"/>
        <v>135852</v>
      </c>
      <c r="F66" s="58">
        <f t="shared" si="11"/>
        <v>135852</v>
      </c>
      <c r="G66" s="39">
        <v>131852</v>
      </c>
      <c r="H66" s="39">
        <v>4000</v>
      </c>
      <c r="I66" s="39"/>
      <c r="J66" s="39"/>
      <c r="K66" s="39"/>
      <c r="L66" s="58"/>
      <c r="M66" s="53"/>
      <c r="N66" s="39"/>
      <c r="O66" s="59"/>
      <c r="P66" s="59"/>
      <c r="Q66" s="59"/>
      <c r="R66" s="59"/>
    </row>
    <row r="67" spans="1:18" ht="13.5" customHeight="1">
      <c r="A67" s="15"/>
      <c r="B67" s="15">
        <v>80195</v>
      </c>
      <c r="C67" s="4" t="s">
        <v>33</v>
      </c>
      <c r="D67" s="39">
        <f t="shared" si="10"/>
        <v>39450</v>
      </c>
      <c r="E67" s="39">
        <f t="shared" si="12"/>
        <v>39450</v>
      </c>
      <c r="F67" s="58">
        <f t="shared" si="11"/>
        <v>39450</v>
      </c>
      <c r="G67" s="39"/>
      <c r="H67" s="39">
        <v>39450</v>
      </c>
      <c r="I67" s="39"/>
      <c r="J67" s="39"/>
      <c r="K67" s="39"/>
      <c r="L67" s="58"/>
      <c r="M67" s="53"/>
      <c r="N67" s="39"/>
      <c r="O67" s="59"/>
      <c r="P67" s="59"/>
      <c r="Q67" s="59"/>
      <c r="R67" s="59"/>
    </row>
    <row r="68" spans="1:18" ht="12.75">
      <c r="A68" s="15"/>
      <c r="B68" s="15"/>
      <c r="C68" s="4"/>
      <c r="D68" s="39"/>
      <c r="E68" s="39"/>
      <c r="F68" s="58"/>
      <c r="G68" s="39"/>
      <c r="H68" s="39"/>
      <c r="I68" s="39"/>
      <c r="J68" s="39"/>
      <c r="K68" s="39"/>
      <c r="L68" s="58"/>
      <c r="M68" s="53"/>
      <c r="N68" s="39"/>
      <c r="O68" s="59"/>
      <c r="P68" s="59"/>
      <c r="Q68" s="59"/>
      <c r="R68" s="59"/>
    </row>
    <row r="69" spans="1:18" ht="13.5" customHeight="1">
      <c r="A69" s="6">
        <v>851</v>
      </c>
      <c r="B69" s="6"/>
      <c r="C69" s="5" t="s">
        <v>50</v>
      </c>
      <c r="D69" s="75">
        <f>SUM(D70:D72)</f>
        <v>52000</v>
      </c>
      <c r="E69" s="75">
        <f aca="true" t="shared" si="13" ref="E69:R69">SUM(E70:E72)</f>
        <v>52000</v>
      </c>
      <c r="F69" s="75">
        <f t="shared" si="13"/>
        <v>40000</v>
      </c>
      <c r="G69" s="75">
        <f t="shared" si="13"/>
        <v>8000</v>
      </c>
      <c r="H69" s="75">
        <f t="shared" si="13"/>
        <v>32000</v>
      </c>
      <c r="I69" s="75">
        <f t="shared" si="13"/>
        <v>12000</v>
      </c>
      <c r="J69" s="75">
        <f t="shared" si="13"/>
        <v>0</v>
      </c>
      <c r="K69" s="75">
        <f t="shared" si="13"/>
        <v>0</v>
      </c>
      <c r="L69" s="75">
        <f t="shared" si="13"/>
        <v>0</v>
      </c>
      <c r="M69" s="75">
        <f t="shared" si="13"/>
        <v>0</v>
      </c>
      <c r="N69" s="75">
        <f t="shared" si="13"/>
        <v>0</v>
      </c>
      <c r="O69" s="75">
        <f t="shared" si="13"/>
        <v>0</v>
      </c>
      <c r="P69" s="75">
        <f t="shared" si="13"/>
        <v>0</v>
      </c>
      <c r="Q69" s="75">
        <f t="shared" si="13"/>
        <v>0</v>
      </c>
      <c r="R69" s="75">
        <f t="shared" si="13"/>
        <v>0</v>
      </c>
    </row>
    <row r="70" spans="1:18" ht="13.5" customHeight="1">
      <c r="A70" s="6"/>
      <c r="B70" s="21">
        <v>85153</v>
      </c>
      <c r="C70" s="22" t="s">
        <v>66</v>
      </c>
      <c r="D70" s="39">
        <f t="shared" si="10"/>
        <v>1000</v>
      </c>
      <c r="E70" s="39">
        <f t="shared" si="12"/>
        <v>1000</v>
      </c>
      <c r="F70" s="58">
        <f t="shared" si="11"/>
        <v>1000</v>
      </c>
      <c r="G70" s="71"/>
      <c r="H70" s="71">
        <v>1000</v>
      </c>
      <c r="I70" s="71"/>
      <c r="J70" s="71"/>
      <c r="K70" s="71"/>
      <c r="L70" s="58"/>
      <c r="M70" s="53"/>
      <c r="N70" s="38"/>
      <c r="O70" s="59"/>
      <c r="P70" s="59"/>
      <c r="Q70" s="59"/>
      <c r="R70" s="59"/>
    </row>
    <row r="71" spans="1:18" ht="13.5" customHeight="1">
      <c r="A71" s="15"/>
      <c r="B71" s="15">
        <v>85154</v>
      </c>
      <c r="C71" s="4" t="s">
        <v>51</v>
      </c>
      <c r="D71" s="39">
        <f t="shared" si="10"/>
        <v>38000</v>
      </c>
      <c r="E71" s="39">
        <f t="shared" si="12"/>
        <v>38000</v>
      </c>
      <c r="F71" s="58">
        <f t="shared" si="11"/>
        <v>38000</v>
      </c>
      <c r="G71" s="39">
        <v>8000</v>
      </c>
      <c r="H71" s="39">
        <v>30000</v>
      </c>
      <c r="I71" s="39"/>
      <c r="J71" s="39"/>
      <c r="K71" s="39"/>
      <c r="L71" s="58"/>
      <c r="M71" s="53"/>
      <c r="N71" s="39"/>
      <c r="O71" s="59"/>
      <c r="P71" s="59"/>
      <c r="Q71" s="59"/>
      <c r="R71" s="59"/>
    </row>
    <row r="72" spans="1:18" ht="13.5" customHeight="1">
      <c r="A72" s="15"/>
      <c r="B72" s="15">
        <v>85195</v>
      </c>
      <c r="C72" s="4" t="s">
        <v>33</v>
      </c>
      <c r="D72" s="39">
        <f t="shared" si="10"/>
        <v>13000</v>
      </c>
      <c r="E72" s="39">
        <f t="shared" si="12"/>
        <v>13000</v>
      </c>
      <c r="F72" s="58">
        <f t="shared" si="11"/>
        <v>1000</v>
      </c>
      <c r="G72" s="39"/>
      <c r="H72" s="39">
        <v>1000</v>
      </c>
      <c r="I72" s="39">
        <v>12000</v>
      </c>
      <c r="J72" s="39"/>
      <c r="K72" s="39"/>
      <c r="L72" s="58"/>
      <c r="M72" s="53"/>
      <c r="N72" s="39"/>
      <c r="O72" s="59"/>
      <c r="P72" s="59"/>
      <c r="Q72" s="59"/>
      <c r="R72" s="59"/>
    </row>
    <row r="73" spans="1:18" ht="12.75">
      <c r="A73" s="15"/>
      <c r="B73" s="15"/>
      <c r="C73" s="4"/>
      <c r="D73" s="39"/>
      <c r="E73" s="39"/>
      <c r="F73" s="39"/>
      <c r="G73" s="39"/>
      <c r="H73" s="39"/>
      <c r="I73" s="39"/>
      <c r="J73" s="39"/>
      <c r="K73" s="39"/>
      <c r="L73" s="58"/>
      <c r="M73" s="53"/>
      <c r="N73" s="39"/>
      <c r="O73" s="59"/>
      <c r="P73" s="59"/>
      <c r="Q73" s="59"/>
      <c r="R73" s="59"/>
    </row>
    <row r="74" spans="1:18" ht="13.5" customHeight="1">
      <c r="A74" s="6">
        <v>852</v>
      </c>
      <c r="B74" s="6"/>
      <c r="C74" s="5" t="s">
        <v>52</v>
      </c>
      <c r="D74" s="75">
        <f aca="true" t="shared" si="14" ref="D74:R74">SUM(D75:D85)</f>
        <v>613127</v>
      </c>
      <c r="E74" s="75">
        <f t="shared" si="14"/>
        <v>613127</v>
      </c>
      <c r="F74" s="75">
        <f t="shared" si="14"/>
        <v>377113</v>
      </c>
      <c r="G74" s="75">
        <f t="shared" si="14"/>
        <v>330944</v>
      </c>
      <c r="H74" s="75">
        <f t="shared" si="14"/>
        <v>46169</v>
      </c>
      <c r="I74" s="75">
        <f t="shared" si="14"/>
        <v>0</v>
      </c>
      <c r="J74" s="75">
        <f t="shared" si="14"/>
        <v>236014</v>
      </c>
      <c r="K74" s="75">
        <f t="shared" si="14"/>
        <v>0</v>
      </c>
      <c r="L74" s="75">
        <f t="shared" si="14"/>
        <v>0</v>
      </c>
      <c r="M74" s="75">
        <f t="shared" si="14"/>
        <v>0</v>
      </c>
      <c r="N74" s="75">
        <f t="shared" si="14"/>
        <v>0</v>
      </c>
      <c r="O74" s="75">
        <f t="shared" si="14"/>
        <v>0</v>
      </c>
      <c r="P74" s="75">
        <f t="shared" si="14"/>
        <v>0</v>
      </c>
      <c r="Q74" s="75">
        <f t="shared" si="14"/>
        <v>0</v>
      </c>
      <c r="R74" s="75">
        <f t="shared" si="14"/>
        <v>0</v>
      </c>
    </row>
    <row r="75" spans="1:18" ht="25.5">
      <c r="A75" s="36"/>
      <c r="B75" s="37">
        <v>85205</v>
      </c>
      <c r="C75" s="18" t="s">
        <v>90</v>
      </c>
      <c r="D75" s="39">
        <f>E75+N75</f>
        <v>3200</v>
      </c>
      <c r="E75" s="39">
        <f>F75</f>
        <v>3200</v>
      </c>
      <c r="F75" s="64">
        <f>G75+H75</f>
        <v>3200</v>
      </c>
      <c r="G75" s="39"/>
      <c r="H75" s="39">
        <v>3200</v>
      </c>
      <c r="I75" s="39" t="s">
        <v>4</v>
      </c>
      <c r="J75" s="67"/>
      <c r="K75" s="38"/>
      <c r="L75" s="58"/>
      <c r="M75" s="53"/>
      <c r="N75" s="38"/>
      <c r="O75" s="59"/>
      <c r="P75" s="59"/>
      <c r="Q75" s="59"/>
      <c r="R75" s="59"/>
    </row>
    <row r="76" spans="1:18" ht="49.5" customHeight="1">
      <c r="A76" s="142"/>
      <c r="B76" s="142">
        <v>85213</v>
      </c>
      <c r="C76" s="159" t="s">
        <v>97</v>
      </c>
      <c r="D76" s="157">
        <f>E76+N76</f>
        <v>17084</v>
      </c>
      <c r="E76" s="157">
        <f>F76+I76+J76+K76+L76+M76</f>
        <v>17084</v>
      </c>
      <c r="F76" s="114">
        <f>G76+H76</f>
        <v>17084</v>
      </c>
      <c r="G76" s="114"/>
      <c r="H76" s="114">
        <v>17084</v>
      </c>
      <c r="I76" s="114"/>
      <c r="J76" s="114"/>
      <c r="K76" s="114"/>
      <c r="L76" s="116"/>
      <c r="M76" s="119"/>
      <c r="N76" s="114"/>
      <c r="O76" s="111"/>
      <c r="P76" s="111"/>
      <c r="Q76" s="111"/>
      <c r="R76" s="111"/>
    </row>
    <row r="77" spans="1:18" ht="12.75">
      <c r="A77" s="153"/>
      <c r="B77" s="153"/>
      <c r="C77" s="159"/>
      <c r="D77" s="157"/>
      <c r="E77" s="157"/>
      <c r="F77" s="115"/>
      <c r="G77" s="115"/>
      <c r="H77" s="115"/>
      <c r="I77" s="115"/>
      <c r="J77" s="115"/>
      <c r="K77" s="115"/>
      <c r="L77" s="118"/>
      <c r="M77" s="121"/>
      <c r="N77" s="115"/>
      <c r="O77" s="113"/>
      <c r="P77" s="113"/>
      <c r="Q77" s="113"/>
      <c r="R77" s="113"/>
    </row>
    <row r="78" spans="1:18" ht="12.75">
      <c r="A78" s="142"/>
      <c r="B78" s="142">
        <v>85214</v>
      </c>
      <c r="C78" s="159" t="s">
        <v>98</v>
      </c>
      <c r="D78" s="157">
        <f>E78+N78</f>
        <v>79118</v>
      </c>
      <c r="E78" s="157">
        <f>F78+I78+J78+K78+L78+M78</f>
        <v>79118</v>
      </c>
      <c r="F78" s="114">
        <f>G78+F81</f>
        <v>0</v>
      </c>
      <c r="G78" s="114"/>
      <c r="H78" s="114"/>
      <c r="I78" s="114"/>
      <c r="J78" s="114">
        <v>79118</v>
      </c>
      <c r="K78" s="114"/>
      <c r="L78" s="116"/>
      <c r="M78" s="119"/>
      <c r="N78" s="114"/>
      <c r="O78" s="111"/>
      <c r="P78" s="111"/>
      <c r="Q78" s="111"/>
      <c r="R78" s="111"/>
    </row>
    <row r="79" spans="1:18" ht="12.75">
      <c r="A79" s="158"/>
      <c r="B79" s="158"/>
      <c r="C79" s="159"/>
      <c r="D79" s="157"/>
      <c r="E79" s="157"/>
      <c r="F79" s="122"/>
      <c r="G79" s="122"/>
      <c r="H79" s="122"/>
      <c r="I79" s="122"/>
      <c r="J79" s="122"/>
      <c r="K79" s="122"/>
      <c r="L79" s="117"/>
      <c r="M79" s="120"/>
      <c r="N79" s="122"/>
      <c r="O79" s="112"/>
      <c r="P79" s="112"/>
      <c r="Q79" s="112"/>
      <c r="R79" s="112"/>
    </row>
    <row r="80" spans="1:18" ht="12.75">
      <c r="A80" s="153"/>
      <c r="B80" s="153"/>
      <c r="C80" s="159"/>
      <c r="D80" s="157"/>
      <c r="E80" s="157"/>
      <c r="F80" s="115"/>
      <c r="G80" s="115"/>
      <c r="H80" s="115"/>
      <c r="I80" s="115"/>
      <c r="J80" s="115"/>
      <c r="K80" s="115"/>
      <c r="L80" s="118"/>
      <c r="M80" s="121"/>
      <c r="N80" s="115"/>
      <c r="O80" s="113"/>
      <c r="P80" s="113"/>
      <c r="Q80" s="113"/>
      <c r="R80" s="113"/>
    </row>
    <row r="81" spans="1:18" ht="13.5" customHeight="1">
      <c r="A81" s="17"/>
      <c r="B81" s="17">
        <v>85215</v>
      </c>
      <c r="C81" s="18" t="s">
        <v>62</v>
      </c>
      <c r="D81" s="39">
        <f>E81+N81</f>
        <v>7000</v>
      </c>
      <c r="E81" s="39">
        <f>F81+I81+J81+K81+L81+M81</f>
        <v>7000</v>
      </c>
      <c r="F81" s="65">
        <f>G81+H81</f>
        <v>0</v>
      </c>
      <c r="G81" s="65"/>
      <c r="H81" s="65"/>
      <c r="I81" s="65"/>
      <c r="J81" s="65">
        <v>7000</v>
      </c>
      <c r="K81" s="65"/>
      <c r="L81" s="58"/>
      <c r="M81" s="53"/>
      <c r="N81" s="65"/>
      <c r="O81" s="59"/>
      <c r="P81" s="59"/>
      <c r="Q81" s="59"/>
      <c r="R81" s="59"/>
    </row>
    <row r="82" spans="1:18" ht="13.5" customHeight="1">
      <c r="A82" s="17"/>
      <c r="B82" s="17">
        <v>85216</v>
      </c>
      <c r="C82" s="18" t="s">
        <v>99</v>
      </c>
      <c r="D82" s="39">
        <f>E82+N82</f>
        <v>109576</v>
      </c>
      <c r="E82" s="39">
        <f>F82+I82+J82+K82+L82+M82</f>
        <v>109576</v>
      </c>
      <c r="F82" s="65">
        <f>G82+H82</f>
        <v>0</v>
      </c>
      <c r="G82" s="65"/>
      <c r="H82" s="65"/>
      <c r="I82" s="65"/>
      <c r="J82" s="65">
        <v>109576</v>
      </c>
      <c r="K82" s="65"/>
      <c r="L82" s="58"/>
      <c r="M82" s="53"/>
      <c r="N82" s="65"/>
      <c r="O82" s="59"/>
      <c r="P82" s="59"/>
      <c r="Q82" s="59"/>
      <c r="R82" s="59"/>
    </row>
    <row r="83" spans="1:18" ht="13.5" customHeight="1">
      <c r="A83" s="15"/>
      <c r="B83" s="15">
        <v>85219</v>
      </c>
      <c r="C83" s="4" t="s">
        <v>53</v>
      </c>
      <c r="D83" s="39">
        <f>E83+N83</f>
        <v>275200</v>
      </c>
      <c r="E83" s="39">
        <f>F83+I83+J83+K83+L83+M83</f>
        <v>275200</v>
      </c>
      <c r="F83" s="65">
        <f>G83+H83</f>
        <v>271400</v>
      </c>
      <c r="G83" s="39">
        <v>250686</v>
      </c>
      <c r="H83" s="39">
        <v>20714</v>
      </c>
      <c r="I83" s="39"/>
      <c r="J83" s="39">
        <v>3800</v>
      </c>
      <c r="K83" s="39"/>
      <c r="L83" s="58"/>
      <c r="M83" s="53"/>
      <c r="N83" s="39"/>
      <c r="O83" s="59"/>
      <c r="P83" s="59"/>
      <c r="Q83" s="59"/>
      <c r="R83" s="59"/>
    </row>
    <row r="84" spans="1:18" ht="13.5" customHeight="1">
      <c r="A84" s="15"/>
      <c r="B84" s="15">
        <v>85228</v>
      </c>
      <c r="C84" s="4" t="s">
        <v>54</v>
      </c>
      <c r="D84" s="39">
        <f>E84+N84</f>
        <v>86429</v>
      </c>
      <c r="E84" s="39">
        <f>F84+I84+J84+K84+L84+M84</f>
        <v>86429</v>
      </c>
      <c r="F84" s="65">
        <f>G84+H84</f>
        <v>85429</v>
      </c>
      <c r="G84" s="39">
        <v>80258</v>
      </c>
      <c r="H84" s="39">
        <v>5171</v>
      </c>
      <c r="I84" s="39"/>
      <c r="J84" s="39">
        <v>1000</v>
      </c>
      <c r="K84" s="39"/>
      <c r="L84" s="58"/>
      <c r="M84" s="53"/>
      <c r="N84" s="39"/>
      <c r="O84" s="59"/>
      <c r="P84" s="59"/>
      <c r="Q84" s="59"/>
      <c r="R84" s="59"/>
    </row>
    <row r="85" spans="1:18" ht="13.5" customHeight="1">
      <c r="A85" s="15"/>
      <c r="B85" s="15">
        <v>85230</v>
      </c>
      <c r="C85" s="4" t="s">
        <v>107</v>
      </c>
      <c r="D85" s="39">
        <f>E85+N85</f>
        <v>35520</v>
      </c>
      <c r="E85" s="39">
        <f>F85+I85+J85+K85+L85+M85</f>
        <v>35520</v>
      </c>
      <c r="F85" s="65">
        <f>G85+H85</f>
        <v>0</v>
      </c>
      <c r="G85" s="39"/>
      <c r="H85" s="39">
        <v>0</v>
      </c>
      <c r="I85" s="39">
        <v>0</v>
      </c>
      <c r="J85" s="39">
        <v>35520</v>
      </c>
      <c r="K85" s="39"/>
      <c r="L85" s="58"/>
      <c r="M85" s="53"/>
      <c r="N85" s="39"/>
      <c r="O85" s="59"/>
      <c r="P85" s="59"/>
      <c r="Q85" s="59"/>
      <c r="R85" s="59"/>
    </row>
    <row r="86" spans="1:18" ht="12.75">
      <c r="A86" s="131" t="s">
        <v>0</v>
      </c>
      <c r="B86" s="131" t="s">
        <v>1</v>
      </c>
      <c r="C86" s="131" t="s">
        <v>3</v>
      </c>
      <c r="D86" s="131" t="s">
        <v>82</v>
      </c>
      <c r="E86" s="128" t="s">
        <v>2</v>
      </c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30"/>
    </row>
    <row r="87" spans="1:18" ht="12.75">
      <c r="A87" s="131"/>
      <c r="B87" s="131"/>
      <c r="C87" s="131"/>
      <c r="D87" s="131"/>
      <c r="E87" s="131" t="s">
        <v>81</v>
      </c>
      <c r="F87" s="131" t="s">
        <v>2</v>
      </c>
      <c r="G87" s="131"/>
      <c r="H87" s="131"/>
      <c r="I87" s="131"/>
      <c r="J87" s="131"/>
      <c r="K87" s="131"/>
      <c r="L87" s="131"/>
      <c r="M87" s="131"/>
      <c r="N87" s="126" t="s">
        <v>79</v>
      </c>
      <c r="O87" s="133" t="s">
        <v>2</v>
      </c>
      <c r="P87" s="133"/>
      <c r="Q87" s="133"/>
      <c r="R87" s="133"/>
    </row>
    <row r="88" spans="1:18" ht="12.75" customHeight="1">
      <c r="A88" s="131"/>
      <c r="B88" s="131"/>
      <c r="C88" s="131"/>
      <c r="D88" s="131"/>
      <c r="E88" s="131"/>
      <c r="F88" s="131" t="s">
        <v>77</v>
      </c>
      <c r="G88" s="131"/>
      <c r="H88" s="131"/>
      <c r="I88" s="126" t="s">
        <v>73</v>
      </c>
      <c r="J88" s="126" t="s">
        <v>74</v>
      </c>
      <c r="K88" s="126" t="s">
        <v>75</v>
      </c>
      <c r="L88" s="126" t="s">
        <v>76</v>
      </c>
      <c r="M88" s="126" t="s">
        <v>78</v>
      </c>
      <c r="N88" s="132"/>
      <c r="O88" s="131" t="s">
        <v>83</v>
      </c>
      <c r="P88" s="131"/>
      <c r="Q88" s="131" t="s">
        <v>84</v>
      </c>
      <c r="R88" s="131"/>
    </row>
    <row r="89" spans="1:18" ht="51">
      <c r="A89" s="131"/>
      <c r="B89" s="131"/>
      <c r="C89" s="131"/>
      <c r="D89" s="131"/>
      <c r="E89" s="131"/>
      <c r="F89" s="51" t="s">
        <v>80</v>
      </c>
      <c r="G89" s="51" t="s">
        <v>71</v>
      </c>
      <c r="H89" s="51" t="s">
        <v>72</v>
      </c>
      <c r="I89" s="127"/>
      <c r="J89" s="127"/>
      <c r="K89" s="127"/>
      <c r="L89" s="127"/>
      <c r="M89" s="127"/>
      <c r="N89" s="127"/>
      <c r="O89" s="50" t="s">
        <v>6</v>
      </c>
      <c r="P89" s="50" t="s">
        <v>85</v>
      </c>
      <c r="Q89" s="50" t="s">
        <v>86</v>
      </c>
      <c r="R89" s="50" t="s">
        <v>87</v>
      </c>
    </row>
    <row r="90" spans="1:18" ht="25.5">
      <c r="A90" s="90">
        <v>853</v>
      </c>
      <c r="B90" s="87"/>
      <c r="C90" s="90" t="s">
        <v>102</v>
      </c>
      <c r="D90" s="91">
        <f>D91</f>
        <v>2000</v>
      </c>
      <c r="E90" s="91">
        <f>E91</f>
        <v>2000</v>
      </c>
      <c r="F90" s="91"/>
      <c r="G90" s="91"/>
      <c r="H90" s="91"/>
      <c r="I90" s="92">
        <f>I91</f>
        <v>2000</v>
      </c>
      <c r="J90" s="92"/>
      <c r="K90" s="92"/>
      <c r="L90" s="92"/>
      <c r="M90" s="92"/>
      <c r="N90" s="92"/>
      <c r="O90" s="91"/>
      <c r="P90" s="91"/>
      <c r="Q90" s="91"/>
      <c r="R90" s="91"/>
    </row>
    <row r="91" spans="1:18" ht="12.75">
      <c r="A91" s="88"/>
      <c r="B91" s="89">
        <v>85333</v>
      </c>
      <c r="C91" s="89" t="s">
        <v>103</v>
      </c>
      <c r="D91" s="93">
        <f>E91+N91</f>
        <v>2000</v>
      </c>
      <c r="E91" s="93">
        <f>F91+I91+J91+K91+L91+M91</f>
        <v>2000</v>
      </c>
      <c r="F91" s="93">
        <f>G91+H91</f>
        <v>0</v>
      </c>
      <c r="G91" s="93"/>
      <c r="H91" s="93"/>
      <c r="I91" s="94">
        <v>2000</v>
      </c>
      <c r="J91" s="94"/>
      <c r="K91" s="94"/>
      <c r="L91" s="94"/>
      <c r="M91" s="94"/>
      <c r="N91" s="94"/>
      <c r="O91" s="93"/>
      <c r="P91" s="93"/>
      <c r="Q91" s="93"/>
      <c r="R91" s="93"/>
    </row>
    <row r="92" spans="1:18" ht="13.5" customHeight="1">
      <c r="A92" s="40">
        <v>854</v>
      </c>
      <c r="B92" s="15"/>
      <c r="C92" s="34" t="s">
        <v>88</v>
      </c>
      <c r="D92" s="75">
        <f aca="true" t="shared" si="15" ref="D92:R92">SUM(D93:D97)</f>
        <v>46850</v>
      </c>
      <c r="E92" s="75">
        <f t="shared" si="15"/>
        <v>46850</v>
      </c>
      <c r="F92" s="75">
        <f t="shared" si="15"/>
        <v>13600</v>
      </c>
      <c r="G92" s="75">
        <f t="shared" si="15"/>
        <v>11600</v>
      </c>
      <c r="H92" s="75">
        <f t="shared" si="15"/>
        <v>2000</v>
      </c>
      <c r="I92" s="75">
        <f t="shared" si="15"/>
        <v>1250</v>
      </c>
      <c r="J92" s="75">
        <f t="shared" si="15"/>
        <v>32000</v>
      </c>
      <c r="K92" s="75">
        <f t="shared" si="15"/>
        <v>0</v>
      </c>
      <c r="L92" s="75">
        <f t="shared" si="15"/>
        <v>0</v>
      </c>
      <c r="M92" s="75">
        <f t="shared" si="15"/>
        <v>0</v>
      </c>
      <c r="N92" s="75">
        <f t="shared" si="15"/>
        <v>0</v>
      </c>
      <c r="O92" s="75">
        <f t="shared" si="15"/>
        <v>0</v>
      </c>
      <c r="P92" s="75">
        <f t="shared" si="15"/>
        <v>0</v>
      </c>
      <c r="Q92" s="75">
        <f t="shared" si="15"/>
        <v>0</v>
      </c>
      <c r="R92" s="75">
        <f t="shared" si="15"/>
        <v>0</v>
      </c>
    </row>
    <row r="93" spans="1:18" ht="13.5" customHeight="1">
      <c r="A93" s="15"/>
      <c r="B93" s="15">
        <v>85401</v>
      </c>
      <c r="C93" s="4" t="s">
        <v>89</v>
      </c>
      <c r="D93" s="39">
        <f>E93+N93</f>
        <v>13600</v>
      </c>
      <c r="E93" s="39">
        <f>F93+I93+J93+L93+M93</f>
        <v>13600</v>
      </c>
      <c r="F93" s="39">
        <f>G93+H93</f>
        <v>13600</v>
      </c>
      <c r="G93" s="39">
        <v>11600</v>
      </c>
      <c r="H93" s="39">
        <v>2000</v>
      </c>
      <c r="I93" s="39"/>
      <c r="J93" s="39"/>
      <c r="K93" s="39"/>
      <c r="L93" s="58"/>
      <c r="M93" s="53"/>
      <c r="N93" s="39"/>
      <c r="O93" s="59"/>
      <c r="P93" s="59"/>
      <c r="Q93" s="59"/>
      <c r="R93" s="59"/>
    </row>
    <row r="94" spans="1:18" ht="13.5" customHeight="1">
      <c r="A94" s="52"/>
      <c r="B94" s="52">
        <v>85406</v>
      </c>
      <c r="C94" s="44" t="s">
        <v>100</v>
      </c>
      <c r="D94" s="64">
        <f aca="true" t="shared" si="16" ref="D94:D120">E94+N94</f>
        <v>1250</v>
      </c>
      <c r="E94" s="64">
        <f>F94+I94+J94+K94+L94+M94</f>
        <v>1250</v>
      </c>
      <c r="F94" s="64">
        <f aca="true" t="shared" si="17" ref="F94:F120">G94+H94</f>
        <v>0</v>
      </c>
      <c r="G94" s="64"/>
      <c r="H94" s="64"/>
      <c r="I94" s="64">
        <v>1250</v>
      </c>
      <c r="J94" s="64"/>
      <c r="K94" s="64"/>
      <c r="L94" s="72"/>
      <c r="M94" s="73"/>
      <c r="N94" s="64"/>
      <c r="O94" s="62"/>
      <c r="P94" s="62"/>
      <c r="Q94" s="62"/>
      <c r="R94" s="62"/>
    </row>
    <row r="95" spans="1:18" ht="13.5" customHeight="1">
      <c r="A95" s="52"/>
      <c r="B95" s="84">
        <v>85415</v>
      </c>
      <c r="C95" s="78" t="s">
        <v>108</v>
      </c>
      <c r="D95" s="80">
        <f t="shared" si="16"/>
        <v>27000</v>
      </c>
      <c r="E95" s="80">
        <f>F95+I95+J95+K95+L95+M95</f>
        <v>27000</v>
      </c>
      <c r="F95" s="80">
        <f t="shared" si="17"/>
        <v>0</v>
      </c>
      <c r="G95" s="64"/>
      <c r="H95" s="64">
        <v>0</v>
      </c>
      <c r="I95" s="64"/>
      <c r="J95" s="64">
        <v>27000</v>
      </c>
      <c r="K95" s="64"/>
      <c r="L95" s="72"/>
      <c r="M95" s="73"/>
      <c r="N95" s="64"/>
      <c r="O95" s="62"/>
      <c r="P95" s="62"/>
      <c r="Q95" s="62"/>
      <c r="R95" s="62"/>
    </row>
    <row r="96" spans="1:18" ht="13.5" customHeight="1">
      <c r="A96" s="17"/>
      <c r="B96" s="85"/>
      <c r="C96" s="79" t="s">
        <v>109</v>
      </c>
      <c r="D96" s="81"/>
      <c r="E96" s="81"/>
      <c r="F96" s="81"/>
      <c r="G96" s="65"/>
      <c r="H96" s="65"/>
      <c r="I96" s="65"/>
      <c r="J96" s="65"/>
      <c r="K96" s="65"/>
      <c r="L96" s="74"/>
      <c r="M96" s="82"/>
      <c r="N96" s="65"/>
      <c r="O96" s="83"/>
      <c r="P96" s="83"/>
      <c r="Q96" s="83"/>
      <c r="R96" s="83"/>
    </row>
    <row r="97" spans="1:18" ht="28.5" customHeight="1">
      <c r="A97" s="17"/>
      <c r="B97" s="17">
        <v>85416</v>
      </c>
      <c r="C97" s="43" t="s">
        <v>110</v>
      </c>
      <c r="D97" s="65">
        <f t="shared" si="16"/>
        <v>5000</v>
      </c>
      <c r="E97" s="65">
        <f>J97</f>
        <v>5000</v>
      </c>
      <c r="F97" s="65">
        <f t="shared" si="17"/>
        <v>0</v>
      </c>
      <c r="G97" s="65"/>
      <c r="H97" s="65"/>
      <c r="I97" s="65"/>
      <c r="J97" s="65">
        <v>5000</v>
      </c>
      <c r="K97" s="65" t="s">
        <v>4</v>
      </c>
      <c r="L97" s="74"/>
      <c r="M97" s="82"/>
      <c r="N97" s="65"/>
      <c r="O97" s="83"/>
      <c r="P97" s="83"/>
      <c r="Q97" s="83"/>
      <c r="R97" s="83"/>
    </row>
    <row r="98" spans="1:18" s="98" customFormat="1" ht="28.5" customHeight="1">
      <c r="A98" s="95">
        <v>855</v>
      </c>
      <c r="B98" s="95"/>
      <c r="C98" s="96" t="s">
        <v>111</v>
      </c>
      <c r="D98" s="97">
        <f aca="true" t="shared" si="18" ref="D98:I98">SUM(D99:D103)</f>
        <v>4986858</v>
      </c>
      <c r="E98" s="97">
        <f t="shared" si="18"/>
        <v>4986858</v>
      </c>
      <c r="F98" s="97">
        <f t="shared" si="18"/>
        <v>325143</v>
      </c>
      <c r="G98" s="97">
        <f t="shared" si="18"/>
        <v>133134</v>
      </c>
      <c r="H98" s="97">
        <f t="shared" si="18"/>
        <v>192009</v>
      </c>
      <c r="I98" s="97">
        <f t="shared" si="18"/>
        <v>3000</v>
      </c>
      <c r="J98" s="97">
        <f aca="true" t="shared" si="19" ref="J98:R98">SUM(J99:J103)</f>
        <v>4658715</v>
      </c>
      <c r="K98" s="97">
        <f t="shared" si="19"/>
        <v>0</v>
      </c>
      <c r="L98" s="97">
        <f t="shared" si="19"/>
        <v>0</v>
      </c>
      <c r="M98" s="97">
        <f t="shared" si="19"/>
        <v>0</v>
      </c>
      <c r="N98" s="97">
        <f t="shared" si="19"/>
        <v>0</v>
      </c>
      <c r="O98" s="97">
        <f t="shared" si="19"/>
        <v>0</v>
      </c>
      <c r="P98" s="97">
        <f t="shared" si="19"/>
        <v>0</v>
      </c>
      <c r="Q98" s="97">
        <f t="shared" si="19"/>
        <v>0</v>
      </c>
      <c r="R98" s="97">
        <f t="shared" si="19"/>
        <v>0</v>
      </c>
    </row>
    <row r="99" spans="1:18" ht="18" customHeight="1">
      <c r="A99" s="17"/>
      <c r="B99" s="17">
        <v>85501</v>
      </c>
      <c r="C99" s="43" t="s">
        <v>112</v>
      </c>
      <c r="D99" s="65">
        <f>E99+N99</f>
        <v>3249108</v>
      </c>
      <c r="E99" s="65">
        <f>F99+I99+J99+K99+L99+M99</f>
        <v>3249108</v>
      </c>
      <c r="F99" s="65">
        <f>G99+H99</f>
        <v>48736</v>
      </c>
      <c r="G99" s="65">
        <v>43384</v>
      </c>
      <c r="H99" s="65">
        <v>5352</v>
      </c>
      <c r="I99" s="65"/>
      <c r="J99" s="65">
        <v>3200372</v>
      </c>
      <c r="K99" s="65"/>
      <c r="L99" s="74"/>
      <c r="M99" s="82"/>
      <c r="N99" s="65"/>
      <c r="O99" s="83"/>
      <c r="P99" s="83"/>
      <c r="Q99" s="83"/>
      <c r="R99" s="83"/>
    </row>
    <row r="100" spans="1:18" ht="51">
      <c r="A100" s="15"/>
      <c r="B100" s="15">
        <v>85502</v>
      </c>
      <c r="C100" s="18" t="s">
        <v>113</v>
      </c>
      <c r="D100" s="65">
        <f>E100+N100</f>
        <v>1529660</v>
      </c>
      <c r="E100" s="65">
        <f>F100+I100+J100+K100+L100+M100</f>
        <v>1529660</v>
      </c>
      <c r="F100" s="65">
        <f>G100+H100</f>
        <v>72629</v>
      </c>
      <c r="G100" s="39">
        <v>67819</v>
      </c>
      <c r="H100" s="39">
        <v>4810</v>
      </c>
      <c r="I100" s="39"/>
      <c r="J100" s="39">
        <v>1457031</v>
      </c>
      <c r="K100" s="39"/>
      <c r="L100" s="58"/>
      <c r="M100" s="53"/>
      <c r="N100" s="39"/>
      <c r="O100" s="59"/>
      <c r="P100" s="59"/>
      <c r="Q100" s="59"/>
      <c r="R100" s="59"/>
    </row>
    <row r="101" spans="1:18" ht="12.75">
      <c r="A101" s="15"/>
      <c r="B101" s="15">
        <v>85504</v>
      </c>
      <c r="C101" s="4" t="s">
        <v>114</v>
      </c>
      <c r="D101" s="65">
        <f>E101+N101</f>
        <v>26290</v>
      </c>
      <c r="E101" s="65">
        <f>F101+I101+J101+K101+L101+M101</f>
        <v>26290</v>
      </c>
      <c r="F101" s="65">
        <f>G101+H101</f>
        <v>25978</v>
      </c>
      <c r="G101" s="39">
        <v>20931</v>
      </c>
      <c r="H101" s="39">
        <v>5047</v>
      </c>
      <c r="I101" s="39"/>
      <c r="J101" s="39">
        <v>312</v>
      </c>
      <c r="K101" s="39"/>
      <c r="L101" s="58"/>
      <c r="M101" s="53"/>
      <c r="N101" s="39"/>
      <c r="O101" s="59"/>
      <c r="P101" s="59"/>
      <c r="Q101" s="59"/>
      <c r="R101" s="59"/>
    </row>
    <row r="102" spans="1:18" ht="12.75">
      <c r="A102" s="15"/>
      <c r="B102" s="15">
        <v>85508</v>
      </c>
      <c r="C102" s="4" t="s">
        <v>115</v>
      </c>
      <c r="D102" s="65">
        <f>E102+N102</f>
        <v>11500</v>
      </c>
      <c r="E102" s="65">
        <f>F102+I102+J102+K102+L102+M102</f>
        <v>11500</v>
      </c>
      <c r="F102" s="65">
        <f>G102+H102</f>
        <v>10500</v>
      </c>
      <c r="G102" s="39">
        <v>1000</v>
      </c>
      <c r="H102" s="39">
        <v>9500</v>
      </c>
      <c r="I102" s="39"/>
      <c r="J102" s="39">
        <v>1000</v>
      </c>
      <c r="K102" s="39"/>
      <c r="L102" s="58"/>
      <c r="M102" s="53"/>
      <c r="N102" s="39"/>
      <c r="O102" s="59"/>
      <c r="P102" s="59"/>
      <c r="Q102" s="59"/>
      <c r="R102" s="59"/>
    </row>
    <row r="103" spans="1:18" ht="12.75">
      <c r="A103" s="15"/>
      <c r="B103" s="15">
        <v>85595</v>
      </c>
      <c r="C103" s="4" t="s">
        <v>33</v>
      </c>
      <c r="D103" s="65">
        <f>E103+N103</f>
        <v>170300</v>
      </c>
      <c r="E103" s="65">
        <f>F103+I103+J103+K103+L103+M103</f>
        <v>170300</v>
      </c>
      <c r="F103" s="65">
        <f>G103+H103</f>
        <v>167300</v>
      </c>
      <c r="G103" s="39"/>
      <c r="H103" s="39">
        <v>167300</v>
      </c>
      <c r="I103" s="39">
        <v>3000</v>
      </c>
      <c r="J103" s="39"/>
      <c r="K103" s="39"/>
      <c r="L103" s="58"/>
      <c r="M103" s="53"/>
      <c r="N103" s="39"/>
      <c r="O103" s="59"/>
      <c r="P103" s="59"/>
      <c r="Q103" s="59"/>
      <c r="R103" s="59"/>
    </row>
    <row r="104" spans="1:18" ht="12.75">
      <c r="A104" s="15"/>
      <c r="B104" s="15"/>
      <c r="C104" s="4"/>
      <c r="D104" s="65"/>
      <c r="E104" s="65"/>
      <c r="F104" s="65"/>
      <c r="G104" s="39"/>
      <c r="H104" s="39"/>
      <c r="I104" s="39"/>
      <c r="J104" s="39"/>
      <c r="K104" s="39"/>
      <c r="L104" s="58"/>
      <c r="M104" s="53"/>
      <c r="N104" s="39"/>
      <c r="O104" s="59"/>
      <c r="P104" s="59"/>
      <c r="Q104" s="59"/>
      <c r="R104" s="59"/>
    </row>
    <row r="105" spans="1:18" ht="13.5" customHeight="1">
      <c r="A105" s="6">
        <v>900</v>
      </c>
      <c r="B105" s="6"/>
      <c r="C105" s="5" t="s">
        <v>55</v>
      </c>
      <c r="D105" s="75">
        <f aca="true" t="shared" si="20" ref="D105:O105">SUM(D106:D110)</f>
        <v>864323</v>
      </c>
      <c r="E105" s="75">
        <f t="shared" si="20"/>
        <v>655505</v>
      </c>
      <c r="F105" s="75">
        <f t="shared" si="20"/>
        <v>655355</v>
      </c>
      <c r="G105" s="75">
        <f t="shared" si="20"/>
        <v>66910</v>
      </c>
      <c r="H105" s="75">
        <f t="shared" si="20"/>
        <v>588445</v>
      </c>
      <c r="I105" s="75">
        <f t="shared" si="20"/>
        <v>0</v>
      </c>
      <c r="J105" s="75">
        <f t="shared" si="20"/>
        <v>150</v>
      </c>
      <c r="K105" s="75">
        <f t="shared" si="20"/>
        <v>0</v>
      </c>
      <c r="L105" s="75">
        <f t="shared" si="20"/>
        <v>0</v>
      </c>
      <c r="M105" s="75">
        <f t="shared" si="20"/>
        <v>0</v>
      </c>
      <c r="N105" s="75">
        <f t="shared" si="20"/>
        <v>208818</v>
      </c>
      <c r="O105" s="75">
        <f t="shared" si="20"/>
        <v>208818</v>
      </c>
      <c r="P105" s="75">
        <f>SUM(P107:P110)</f>
        <v>0</v>
      </c>
      <c r="Q105" s="75">
        <f>SUM(Q107:Q110)</f>
        <v>0</v>
      </c>
      <c r="R105" s="75">
        <f>SUM(R107:R110)</f>
        <v>0</v>
      </c>
    </row>
    <row r="106" spans="1:18" s="99" customFormat="1" ht="13.5" customHeight="1">
      <c r="A106" s="31"/>
      <c r="B106" s="31">
        <v>90001</v>
      </c>
      <c r="C106" s="35" t="s">
        <v>116</v>
      </c>
      <c r="D106" s="39">
        <f t="shared" si="16"/>
        <v>153804</v>
      </c>
      <c r="E106" s="39">
        <f>F106+I106+J106+K106+L106+M106</f>
        <v>153804</v>
      </c>
      <c r="F106" s="67">
        <f>G106+H106</f>
        <v>153654</v>
      </c>
      <c r="G106" s="67">
        <v>66910</v>
      </c>
      <c r="H106" s="67">
        <v>86744</v>
      </c>
      <c r="I106" s="67"/>
      <c r="J106" s="67">
        <v>150</v>
      </c>
      <c r="K106" s="67"/>
      <c r="L106" s="67"/>
      <c r="M106" s="67"/>
      <c r="N106" s="39">
        <f>SUM(O106:R106)</f>
        <v>0</v>
      </c>
      <c r="O106" s="67"/>
      <c r="P106" s="67"/>
      <c r="Q106" s="67"/>
      <c r="R106" s="67"/>
    </row>
    <row r="107" spans="1:18" ht="13.5" customHeight="1">
      <c r="A107" s="6"/>
      <c r="B107" s="31">
        <v>90002</v>
      </c>
      <c r="C107" s="4" t="s">
        <v>95</v>
      </c>
      <c r="D107" s="39">
        <f t="shared" si="16"/>
        <v>287712</v>
      </c>
      <c r="E107" s="39">
        <f>F107+I107+J107+K107+L107+M107</f>
        <v>287712</v>
      </c>
      <c r="F107" s="39">
        <f t="shared" si="17"/>
        <v>287712</v>
      </c>
      <c r="G107" s="39"/>
      <c r="H107" s="39">
        <v>287712</v>
      </c>
      <c r="I107" s="39"/>
      <c r="J107" s="39"/>
      <c r="K107" s="39"/>
      <c r="L107" s="58"/>
      <c r="M107" s="53"/>
      <c r="N107" s="39">
        <f>SUM(O107:R107)</f>
        <v>0</v>
      </c>
      <c r="O107" s="61" t="s">
        <v>4</v>
      </c>
      <c r="P107" s="61" t="s">
        <v>4</v>
      </c>
      <c r="Q107" s="59"/>
      <c r="R107" s="59"/>
    </row>
    <row r="108" spans="1:18" ht="13.5" customHeight="1">
      <c r="A108" s="6"/>
      <c r="B108" s="31">
        <v>90004</v>
      </c>
      <c r="C108" s="4" t="s">
        <v>117</v>
      </c>
      <c r="D108" s="39">
        <f t="shared" si="16"/>
        <v>27856</v>
      </c>
      <c r="E108" s="39">
        <f>F108+I108+J108+K108+L108+M108</f>
        <v>27856</v>
      </c>
      <c r="F108" s="39">
        <f t="shared" si="17"/>
        <v>27856</v>
      </c>
      <c r="G108" s="39"/>
      <c r="H108" s="39">
        <v>27856</v>
      </c>
      <c r="I108" s="39"/>
      <c r="J108" s="39"/>
      <c r="K108" s="39"/>
      <c r="L108" s="58"/>
      <c r="M108" s="53"/>
      <c r="N108" s="39">
        <f>SUM(O108:R108)</f>
        <v>0</v>
      </c>
      <c r="O108" s="61"/>
      <c r="P108" s="61"/>
      <c r="Q108" s="59"/>
      <c r="R108" s="59"/>
    </row>
    <row r="109" spans="1:18" ht="13.5" customHeight="1">
      <c r="A109" s="15"/>
      <c r="B109" s="15">
        <v>90015</v>
      </c>
      <c r="C109" s="4" t="s">
        <v>56</v>
      </c>
      <c r="D109" s="39">
        <f t="shared" si="16"/>
        <v>125000</v>
      </c>
      <c r="E109" s="39">
        <f>F109+I109+J109+K109+L109+M109</f>
        <v>125000</v>
      </c>
      <c r="F109" s="39">
        <f t="shared" si="17"/>
        <v>125000</v>
      </c>
      <c r="G109" s="39"/>
      <c r="H109" s="39">
        <v>125000</v>
      </c>
      <c r="I109" s="39"/>
      <c r="J109" s="39"/>
      <c r="K109" s="39"/>
      <c r="L109" s="58"/>
      <c r="M109" s="53"/>
      <c r="N109" s="39">
        <f>SUM(O109:R109)</f>
        <v>0</v>
      </c>
      <c r="O109" s="61">
        <v>0</v>
      </c>
      <c r="P109" s="59"/>
      <c r="Q109" s="59"/>
      <c r="R109" s="59"/>
    </row>
    <row r="110" spans="1:18" ht="13.5" customHeight="1">
      <c r="A110" s="15"/>
      <c r="B110" s="15">
        <v>90095</v>
      </c>
      <c r="C110" s="4" t="s">
        <v>33</v>
      </c>
      <c r="D110" s="39">
        <f t="shared" si="16"/>
        <v>269951</v>
      </c>
      <c r="E110" s="39">
        <f>F110+I110+J110+K110+L110+M110</f>
        <v>61133</v>
      </c>
      <c r="F110" s="39">
        <f t="shared" si="17"/>
        <v>61133</v>
      </c>
      <c r="G110" s="39"/>
      <c r="H110" s="39">
        <v>61133</v>
      </c>
      <c r="I110" s="39"/>
      <c r="J110" s="39"/>
      <c r="K110" s="39"/>
      <c r="L110" s="58"/>
      <c r="M110" s="53"/>
      <c r="N110" s="39">
        <f>SUM(O110:R110)</f>
        <v>208818</v>
      </c>
      <c r="O110" s="61">
        <v>208818</v>
      </c>
      <c r="P110" s="59"/>
      <c r="Q110" s="59"/>
      <c r="R110" s="59"/>
    </row>
    <row r="111" spans="1:18" ht="12.75">
      <c r="A111" s="15"/>
      <c r="B111" s="15"/>
      <c r="C111" s="4"/>
      <c r="D111" s="39"/>
      <c r="E111" s="39"/>
      <c r="F111" s="39">
        <f t="shared" si="17"/>
        <v>0</v>
      </c>
      <c r="G111" s="39"/>
      <c r="H111" s="39"/>
      <c r="I111" s="39"/>
      <c r="J111" s="39"/>
      <c r="K111" s="39"/>
      <c r="L111" s="58"/>
      <c r="M111" s="53"/>
      <c r="N111" s="39"/>
      <c r="O111" s="59"/>
      <c r="P111" s="59"/>
      <c r="Q111" s="59"/>
      <c r="R111" s="59"/>
    </row>
    <row r="112" spans="1:18" ht="13.5" customHeight="1">
      <c r="A112" s="6">
        <v>921</v>
      </c>
      <c r="B112" s="6"/>
      <c r="C112" s="5" t="s">
        <v>57</v>
      </c>
      <c r="D112" s="75">
        <f>SUM(D113:D116)</f>
        <v>228771</v>
      </c>
      <c r="E112" s="75">
        <f aca="true" t="shared" si="21" ref="E112:R112">SUM(E113:E116)</f>
        <v>228771</v>
      </c>
      <c r="F112" s="75">
        <f t="shared" si="21"/>
        <v>25886</v>
      </c>
      <c r="G112" s="75">
        <f t="shared" si="21"/>
        <v>0</v>
      </c>
      <c r="H112" s="75">
        <f t="shared" si="21"/>
        <v>25886</v>
      </c>
      <c r="I112" s="75">
        <f t="shared" si="21"/>
        <v>202885</v>
      </c>
      <c r="J112" s="75">
        <f t="shared" si="21"/>
        <v>0</v>
      </c>
      <c r="K112" s="75">
        <f t="shared" si="21"/>
        <v>0</v>
      </c>
      <c r="L112" s="75">
        <f t="shared" si="21"/>
        <v>0</v>
      </c>
      <c r="M112" s="75">
        <f t="shared" si="21"/>
        <v>0</v>
      </c>
      <c r="N112" s="75">
        <f t="shared" si="21"/>
        <v>0</v>
      </c>
      <c r="O112" s="75">
        <f t="shared" si="21"/>
        <v>0</v>
      </c>
      <c r="P112" s="75">
        <f t="shared" si="21"/>
        <v>0</v>
      </c>
      <c r="Q112" s="75">
        <f t="shared" si="21"/>
        <v>0</v>
      </c>
      <c r="R112" s="75">
        <f t="shared" si="21"/>
        <v>0</v>
      </c>
    </row>
    <row r="113" spans="1:18" ht="13.5" customHeight="1">
      <c r="A113" s="15"/>
      <c r="B113" s="15">
        <v>92108</v>
      </c>
      <c r="C113" s="4" t="s">
        <v>58</v>
      </c>
      <c r="D113" s="39">
        <f t="shared" si="16"/>
        <v>4000</v>
      </c>
      <c r="E113" s="39">
        <f>F113+I113+J113+K113+L113+M113</f>
        <v>4000</v>
      </c>
      <c r="F113" s="39">
        <f t="shared" si="17"/>
        <v>4000</v>
      </c>
      <c r="G113" s="39">
        <v>0</v>
      </c>
      <c r="H113" s="39">
        <v>4000</v>
      </c>
      <c r="I113" s="39"/>
      <c r="J113" s="39"/>
      <c r="K113" s="39"/>
      <c r="L113" s="58"/>
      <c r="M113" s="53"/>
      <c r="N113" s="39"/>
      <c r="O113" s="61" t="s">
        <v>4</v>
      </c>
      <c r="P113" s="61"/>
      <c r="Q113" s="59"/>
      <c r="R113" s="59"/>
    </row>
    <row r="114" spans="1:18" ht="13.5" customHeight="1">
      <c r="A114" s="15"/>
      <c r="B114" s="15">
        <v>92109</v>
      </c>
      <c r="C114" s="4" t="s">
        <v>70</v>
      </c>
      <c r="D114" s="39">
        <f t="shared" si="16"/>
        <v>81886</v>
      </c>
      <c r="E114" s="39">
        <f>F114+I114+J114+K114+L114+M114</f>
        <v>81886</v>
      </c>
      <c r="F114" s="39">
        <f t="shared" si="17"/>
        <v>21886</v>
      </c>
      <c r="G114" s="39"/>
      <c r="H114" s="39">
        <v>21886</v>
      </c>
      <c r="I114" s="39">
        <v>60000</v>
      </c>
      <c r="J114" s="39"/>
      <c r="K114" s="39"/>
      <c r="L114" s="58"/>
      <c r="M114" s="53"/>
      <c r="N114" s="39"/>
      <c r="O114" s="61"/>
      <c r="P114" s="61"/>
      <c r="Q114" s="59"/>
      <c r="R114" s="59"/>
    </row>
    <row r="115" spans="1:18" ht="13.5" customHeight="1">
      <c r="A115" s="15"/>
      <c r="B115" s="15">
        <v>92116</v>
      </c>
      <c r="C115" s="4" t="s">
        <v>59</v>
      </c>
      <c r="D115" s="39">
        <f t="shared" si="16"/>
        <v>116885</v>
      </c>
      <c r="E115" s="39">
        <f>F115+I115</f>
        <v>116885</v>
      </c>
      <c r="F115" s="39">
        <f>SUM(G115:H115)</f>
        <v>0</v>
      </c>
      <c r="G115" s="39"/>
      <c r="H115" s="39"/>
      <c r="I115" s="39">
        <v>116885</v>
      </c>
      <c r="J115" s="39"/>
      <c r="K115" s="39" t="s">
        <v>4</v>
      </c>
      <c r="L115" s="58"/>
      <c r="M115" s="53"/>
      <c r="N115" s="39"/>
      <c r="O115" s="59"/>
      <c r="P115" s="59"/>
      <c r="Q115" s="59"/>
      <c r="R115" s="59"/>
    </row>
    <row r="116" spans="1:18" ht="13.5" customHeight="1">
      <c r="A116" s="15"/>
      <c r="B116" s="15">
        <v>92195</v>
      </c>
      <c r="C116" s="4" t="s">
        <v>33</v>
      </c>
      <c r="D116" s="39">
        <f t="shared" si="16"/>
        <v>26000</v>
      </c>
      <c r="E116" s="39">
        <f>F116+I116+J116+K116+L116+M116</f>
        <v>26000</v>
      </c>
      <c r="F116" s="39">
        <f t="shared" si="17"/>
        <v>0</v>
      </c>
      <c r="G116" s="39"/>
      <c r="H116" s="39"/>
      <c r="I116" s="39">
        <v>26000</v>
      </c>
      <c r="J116" s="39"/>
      <c r="K116" s="39"/>
      <c r="L116" s="58"/>
      <c r="M116" s="53"/>
      <c r="N116" s="39"/>
      <c r="O116" s="59"/>
      <c r="P116" s="59"/>
      <c r="Q116" s="59"/>
      <c r="R116" s="59"/>
    </row>
    <row r="117" spans="1:18" ht="12.75">
      <c r="A117" s="15"/>
      <c r="B117" s="15"/>
      <c r="C117" s="4"/>
      <c r="D117" s="39"/>
      <c r="E117" s="39"/>
      <c r="F117" s="39"/>
      <c r="G117" s="39"/>
      <c r="H117" s="39"/>
      <c r="I117" s="39"/>
      <c r="J117" s="39"/>
      <c r="K117" s="39"/>
      <c r="L117" s="58"/>
      <c r="M117" s="53"/>
      <c r="N117" s="39"/>
      <c r="O117" s="59"/>
      <c r="P117" s="59"/>
      <c r="Q117" s="59"/>
      <c r="R117" s="59"/>
    </row>
    <row r="118" spans="1:18" ht="13.5" customHeight="1">
      <c r="A118" s="6">
        <v>926</v>
      </c>
      <c r="B118" s="6"/>
      <c r="C118" s="5" t="s">
        <v>60</v>
      </c>
      <c r="D118" s="75">
        <f>SUM(D119:D120)</f>
        <v>78100</v>
      </c>
      <c r="E118" s="75">
        <f aca="true" t="shared" si="22" ref="E118:R118">SUM(E119:E120)</f>
        <v>78100</v>
      </c>
      <c r="F118" s="75">
        <f t="shared" si="22"/>
        <v>10100</v>
      </c>
      <c r="G118" s="75">
        <f t="shared" si="22"/>
        <v>1100</v>
      </c>
      <c r="H118" s="75">
        <f t="shared" si="22"/>
        <v>9000</v>
      </c>
      <c r="I118" s="75">
        <f t="shared" si="22"/>
        <v>68000</v>
      </c>
      <c r="J118" s="75">
        <f t="shared" si="22"/>
        <v>0</v>
      </c>
      <c r="K118" s="75">
        <f t="shared" si="22"/>
        <v>0</v>
      </c>
      <c r="L118" s="75">
        <f t="shared" si="22"/>
        <v>0</v>
      </c>
      <c r="M118" s="75">
        <f t="shared" si="22"/>
        <v>0</v>
      </c>
      <c r="N118" s="75">
        <f t="shared" si="22"/>
        <v>0</v>
      </c>
      <c r="O118" s="75">
        <f t="shared" si="22"/>
        <v>0</v>
      </c>
      <c r="P118" s="75">
        <f t="shared" si="22"/>
        <v>0</v>
      </c>
      <c r="Q118" s="75">
        <f t="shared" si="22"/>
        <v>0</v>
      </c>
      <c r="R118" s="75">
        <f t="shared" si="22"/>
        <v>0</v>
      </c>
    </row>
    <row r="119" spans="1:18" ht="13.5" customHeight="1">
      <c r="A119" s="15"/>
      <c r="B119" s="15">
        <v>92605</v>
      </c>
      <c r="C119" s="4" t="s">
        <v>61</v>
      </c>
      <c r="D119" s="39">
        <f t="shared" si="16"/>
        <v>68000</v>
      </c>
      <c r="E119" s="39">
        <f>F119+I119+J119+K119+L119+M119</f>
        <v>68000</v>
      </c>
      <c r="F119" s="39">
        <f t="shared" si="17"/>
        <v>0</v>
      </c>
      <c r="G119" s="39"/>
      <c r="H119" s="39"/>
      <c r="I119" s="39">
        <v>68000</v>
      </c>
      <c r="J119" s="39"/>
      <c r="K119" s="58"/>
      <c r="L119" s="58"/>
      <c r="M119" s="53"/>
      <c r="N119" s="39"/>
      <c r="O119" s="59"/>
      <c r="P119" s="59"/>
      <c r="Q119" s="59"/>
      <c r="R119" s="59"/>
    </row>
    <row r="120" spans="1:18" ht="13.5" customHeight="1">
      <c r="A120" s="15"/>
      <c r="B120" s="15">
        <v>92695</v>
      </c>
      <c r="C120" s="4" t="s">
        <v>33</v>
      </c>
      <c r="D120" s="39">
        <f t="shared" si="16"/>
        <v>10100</v>
      </c>
      <c r="E120" s="39">
        <f>F120+I120+J120+K120+L120+M120</f>
        <v>10100</v>
      </c>
      <c r="F120" s="39">
        <f t="shared" si="17"/>
        <v>10100</v>
      </c>
      <c r="G120" s="39">
        <v>1100</v>
      </c>
      <c r="H120" s="39">
        <v>9000</v>
      </c>
      <c r="I120" s="39"/>
      <c r="J120" s="39"/>
      <c r="K120" s="39"/>
      <c r="L120" s="58"/>
      <c r="M120" s="53"/>
      <c r="N120" s="39"/>
      <c r="O120" s="59"/>
      <c r="P120" s="59"/>
      <c r="Q120" s="59"/>
      <c r="R120" s="59"/>
    </row>
    <row r="121" spans="1:18" ht="12.75">
      <c r="A121" s="15"/>
      <c r="B121" s="15"/>
      <c r="C121" s="4"/>
      <c r="D121" s="39"/>
      <c r="E121" s="39"/>
      <c r="F121" s="39"/>
      <c r="G121" s="39"/>
      <c r="H121" s="39"/>
      <c r="I121" s="39"/>
      <c r="J121" s="39"/>
      <c r="K121" s="39"/>
      <c r="L121" s="58"/>
      <c r="M121" s="53"/>
      <c r="N121" s="39"/>
      <c r="O121" s="59"/>
      <c r="P121" s="59"/>
      <c r="Q121" s="59"/>
      <c r="R121" s="59"/>
    </row>
    <row r="122" spans="1:18" ht="22.5" customHeight="1">
      <c r="A122" s="6"/>
      <c r="B122" s="6"/>
      <c r="C122" s="5" t="s">
        <v>63</v>
      </c>
      <c r="D122" s="38">
        <f>D15+D27+D40+D56+D69+D74+D92+D105+D112+D118+D11+D18+D21+D34+D49+D53+D90+D98+D24</f>
        <v>15457506</v>
      </c>
      <c r="E122" s="38">
        <f>E15+E27+E40+E56+E69+E74+E92+E105+E112+E118+E11+E18+E21+E34+E49+E53+E90+E98+E24</f>
        <v>14750067.25</v>
      </c>
      <c r="F122" s="38">
        <f>F15+F27+F40+F56+F69+F74+F92+F105+F112+F118+F11+F18+F21+F34+F49+F53+F90+F98+F24</f>
        <v>9087528.25</v>
      </c>
      <c r="G122" s="38">
        <f>G15+G27+G40+G56+G69+G74+G92+G105+G112+G118+G11+G18+G21+G34+G49+G53+G90+G98+G24</f>
        <v>6356588</v>
      </c>
      <c r="H122" s="38">
        <f>H15+H27+H40+H56+H69+H74+H92+H105+H112+H118+H11+H18+H21+H34+H49+H53+H90+H98</f>
        <v>2730940.25</v>
      </c>
      <c r="I122" s="38">
        <f>I15+I27+I40+I56+I69+I74+I92+I105+I112+I118+I11+I18+I21+I34+I49+I53+I90+I98</f>
        <v>289135</v>
      </c>
      <c r="J122" s="38">
        <f>J15+J27+J40+J56+J69+J74+J92+J105+J112+J118+J11+J18+J21+J34+J49+J53+J90+J98</f>
        <v>5263404</v>
      </c>
      <c r="K122" s="38"/>
      <c r="L122" s="77"/>
      <c r="M122" s="69">
        <f>M49</f>
        <v>110000</v>
      </c>
      <c r="N122" s="75">
        <f>N18+N27+N40+N105+N56+N11+N34+N69+N74+N92+N98+N112+N118</f>
        <v>707438.75</v>
      </c>
      <c r="O122" s="75">
        <f>O11+O18+O27+O21+O34+O40+O49+O53+O56+O69+O74+O92+O98+O105+O112+O118</f>
        <v>707438.75</v>
      </c>
      <c r="P122" s="60"/>
      <c r="Q122" s="59"/>
      <c r="R122" s="59"/>
    </row>
    <row r="123" spans="1:18" ht="12.75">
      <c r="A123" s="15"/>
      <c r="B123" s="15"/>
      <c r="C123" s="4"/>
      <c r="D123" s="86"/>
      <c r="E123" s="86"/>
      <c r="F123" s="86"/>
      <c r="G123" s="58"/>
      <c r="H123" s="58"/>
      <c r="I123" s="58"/>
      <c r="J123" s="58"/>
      <c r="K123" s="58"/>
      <c r="L123" s="58"/>
      <c r="M123" s="53"/>
      <c r="N123" s="58"/>
      <c r="O123" s="59"/>
      <c r="P123" s="59"/>
      <c r="Q123" s="59"/>
      <c r="R123" s="59"/>
    </row>
    <row r="124" spans="1:2" ht="12.75">
      <c r="A124" s="16"/>
      <c r="B124" s="16"/>
    </row>
    <row r="125" spans="1:2" ht="12.75">
      <c r="A125" s="16"/>
      <c r="B125" s="16"/>
    </row>
    <row r="126" spans="1:2" ht="12.75">
      <c r="A126" s="16"/>
      <c r="B126" s="16"/>
    </row>
    <row r="127" spans="1:2" ht="12.75">
      <c r="A127" s="16"/>
      <c r="B127" s="16"/>
    </row>
  </sheetData>
  <sheetProtection/>
  <mergeCells count="142">
    <mergeCell ref="A78:A80"/>
    <mergeCell ref="C78:C80"/>
    <mergeCell ref="B78:B80"/>
    <mergeCell ref="A76:A77"/>
    <mergeCell ref="C76:C77"/>
    <mergeCell ref="E78:E80"/>
    <mergeCell ref="J88:J89"/>
    <mergeCell ref="I88:I89"/>
    <mergeCell ref="D78:D80"/>
    <mergeCell ref="H76:H77"/>
    <mergeCell ref="I76:I77"/>
    <mergeCell ref="G78:G80"/>
    <mergeCell ref="H78:H80"/>
    <mergeCell ref="I78:I80"/>
    <mergeCell ref="E34:E36"/>
    <mergeCell ref="G50:G51"/>
    <mergeCell ref="E50:E51"/>
    <mergeCell ref="F50:F51"/>
    <mergeCell ref="D76:D77"/>
    <mergeCell ref="E76:E77"/>
    <mergeCell ref="E37:E38"/>
    <mergeCell ref="F34:F36"/>
    <mergeCell ref="G34:G36"/>
    <mergeCell ref="F47:H47"/>
    <mergeCell ref="A4:L4"/>
    <mergeCell ref="D6:D9"/>
    <mergeCell ref="A6:A9"/>
    <mergeCell ref="C6:C9"/>
    <mergeCell ref="B6:B9"/>
    <mergeCell ref="E7:E9"/>
    <mergeCell ref="F7:M7"/>
    <mergeCell ref="E6:R6"/>
    <mergeCell ref="N7:N9"/>
    <mergeCell ref="J8:J9"/>
    <mergeCell ref="M47:M48"/>
    <mergeCell ref="K37:K38"/>
    <mergeCell ref="J34:J36"/>
    <mergeCell ref="K34:K36"/>
    <mergeCell ref="L34:L36"/>
    <mergeCell ref="M34:M36"/>
    <mergeCell ref="N50:N51"/>
    <mergeCell ref="G37:G38"/>
    <mergeCell ref="H37:H38"/>
    <mergeCell ref="H50:H51"/>
    <mergeCell ref="I50:I51"/>
    <mergeCell ref="L50:L51"/>
    <mergeCell ref="M50:M51"/>
    <mergeCell ref="J37:J38"/>
    <mergeCell ref="N37:N38"/>
    <mergeCell ref="I47:I48"/>
    <mergeCell ref="A50:A51"/>
    <mergeCell ref="C50:C51"/>
    <mergeCell ref="B50:B51"/>
    <mergeCell ref="J50:J51"/>
    <mergeCell ref="G76:G77"/>
    <mergeCell ref="K50:K51"/>
    <mergeCell ref="D50:D51"/>
    <mergeCell ref="B76:B77"/>
    <mergeCell ref="J76:J77"/>
    <mergeCell ref="O7:R7"/>
    <mergeCell ref="O8:P8"/>
    <mergeCell ref="Q8:R8"/>
    <mergeCell ref="Q47:R47"/>
    <mergeCell ref="N34:N36"/>
    <mergeCell ref="E45:R45"/>
    <mergeCell ref="H34:H36"/>
    <mergeCell ref="F8:H8"/>
    <mergeCell ref="K8:K9"/>
    <mergeCell ref="E46:E48"/>
    <mergeCell ref="I34:I36"/>
    <mergeCell ref="K47:K48"/>
    <mergeCell ref="L47:L48"/>
    <mergeCell ref="L37:L38"/>
    <mergeCell ref="M37:M38"/>
    <mergeCell ref="K78:K80"/>
    <mergeCell ref="J78:J80"/>
    <mergeCell ref="K76:K77"/>
    <mergeCell ref="L76:L77"/>
    <mergeCell ref="M76:M77"/>
    <mergeCell ref="N46:N48"/>
    <mergeCell ref="F46:M46"/>
    <mergeCell ref="F37:F38"/>
    <mergeCell ref="O46:R46"/>
    <mergeCell ref="O47:P47"/>
    <mergeCell ref="I8:I9"/>
    <mergeCell ref="L8:L9"/>
    <mergeCell ref="I37:I38"/>
    <mergeCell ref="M8:M9"/>
    <mergeCell ref="J47:J48"/>
    <mergeCell ref="C37:C38"/>
    <mergeCell ref="D37:D38"/>
    <mergeCell ref="A34:A36"/>
    <mergeCell ref="B34:B36"/>
    <mergeCell ref="A37:A38"/>
    <mergeCell ref="B37:B38"/>
    <mergeCell ref="C34:C36"/>
    <mergeCell ref="D34:D36"/>
    <mergeCell ref="A86:A89"/>
    <mergeCell ref="B86:B89"/>
    <mergeCell ref="C86:C89"/>
    <mergeCell ref="D86:D89"/>
    <mergeCell ref="K88:K89"/>
    <mergeCell ref="A45:A48"/>
    <mergeCell ref="B45:B48"/>
    <mergeCell ref="C45:C48"/>
    <mergeCell ref="D45:D48"/>
    <mergeCell ref="F78:F80"/>
    <mergeCell ref="L88:L89"/>
    <mergeCell ref="M88:M89"/>
    <mergeCell ref="E86:R86"/>
    <mergeCell ref="E87:E89"/>
    <mergeCell ref="F87:M87"/>
    <mergeCell ref="N87:N89"/>
    <mergeCell ref="O87:R87"/>
    <mergeCell ref="O88:P88"/>
    <mergeCell ref="Q88:R88"/>
    <mergeCell ref="F88:H88"/>
    <mergeCell ref="O34:O36"/>
    <mergeCell ref="P34:P36"/>
    <mergeCell ref="Q34:Q36"/>
    <mergeCell ref="R34:R36"/>
    <mergeCell ref="Q37:Q38"/>
    <mergeCell ref="R37:R38"/>
    <mergeCell ref="P37:P38"/>
    <mergeCell ref="O37:O38"/>
    <mergeCell ref="O50:O51"/>
    <mergeCell ref="P50:P51"/>
    <mergeCell ref="Q50:Q51"/>
    <mergeCell ref="R50:R51"/>
    <mergeCell ref="F76:F77"/>
    <mergeCell ref="L78:L80"/>
    <mergeCell ref="M78:M80"/>
    <mergeCell ref="P78:P80"/>
    <mergeCell ref="N76:N77"/>
    <mergeCell ref="N78:N80"/>
    <mergeCell ref="O78:O80"/>
    <mergeCell ref="Q78:Q80"/>
    <mergeCell ref="R78:R80"/>
    <mergeCell ref="O76:O77"/>
    <mergeCell ref="P76:P77"/>
    <mergeCell ref="Q76:Q77"/>
    <mergeCell ref="R76:R77"/>
  </mergeCells>
  <printOptions horizontalCentered="1"/>
  <pageMargins left="0.3937007874015748" right="0.3937007874015748" top="0.5118110236220472" bottom="0.7874015748031497" header="0.5118110236220472" footer="0.5118110236220472"/>
  <pageSetup fitToHeight="3" horizontalDpi="300" verticalDpi="300" orientation="landscape" paperSize="9" scale="65" r:id="rId1"/>
  <headerFooter alignWithMargins="0">
    <oddFooter>&amp;CStrona &amp;P</oddFooter>
  </headerFooter>
  <rowBreaks count="2" manualBreakCount="2">
    <brk id="44" max="17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2016-11-07T13:37:55Z</cp:lastPrinted>
  <dcterms:created xsi:type="dcterms:W3CDTF">1998-12-09T13:02:10Z</dcterms:created>
  <dcterms:modified xsi:type="dcterms:W3CDTF">2016-11-14T10:28:46Z</dcterms:modified>
  <cp:category/>
  <cp:version/>
  <cp:contentType/>
  <cp:contentStatus/>
</cp:coreProperties>
</file>