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<sst xmlns="http://schemas.openxmlformats.org/spreadsheetml/2006/main" count="58" uniqueCount="50">
  <si>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</si>
  <si>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</si>
  <si>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</si>
  <si>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</si>
  <si>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</si>
  <si>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</si>
  <si>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</si>
  <si>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</si>
  <si>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</si>
  <si>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</si>
  <si>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</si>
  <si>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</si>
  <si>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</si>
  <si>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</si>
  <si>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</si>
  <si>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</si>
  <si>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</si>
  <si>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</si>
  <si>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</si>
  <si>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Wydatki majątkowe razem:</t>
  </si>
  <si>
    <t>x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</si>
  <si>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</si>
  <si>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</si>
  <si>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</si>
  <si>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</si>
  <si>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</si>
  <si>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pożyczki na prefinansowanie wyprzedzajace finansowanie</t>
  </si>
  <si>
    <t xml:space="preserve">z tego: 2017r. </t>
  </si>
  <si>
    <t>Program: Operacyjny Województwa Łódzkiego na lata 2014-2020</t>
  </si>
  <si>
    <t xml:space="preserve">2018r. </t>
  </si>
  <si>
    <t>2019 r.</t>
  </si>
  <si>
    <t xml:space="preserve">2018 r. </t>
  </si>
  <si>
    <t>Dz.010 Rozdział 01010</t>
  </si>
  <si>
    <t>010 R.01010</t>
  </si>
  <si>
    <t>Program Rozwój Obszarów Wiejskich lata 2014-2020</t>
  </si>
  <si>
    <t>Nazwa projektu: "Poprawa gospodarki wodno-ściekowej na terenie gminy Cielądz poprzez: budowę stacji uzdatniania wody oraz przebudowę i modernizację gminnej oczyszczalni ścieków wraz z budową i przebudową sieci kanalizacyjnej</t>
  </si>
  <si>
    <t xml:space="preserve">Typ operacji: Gospodarka wodno-ściekowa </t>
  </si>
  <si>
    <t>2.3</t>
  </si>
  <si>
    <t>Dz.853 Rozdział 85395</t>
  </si>
  <si>
    <t>Prirytet: IX</t>
  </si>
  <si>
    <t>Działanie: 9.2</t>
  </si>
  <si>
    <t>Poddziałanie: 9.2.1</t>
  </si>
  <si>
    <t>Nazwa projektu: "Centrum Usług Społecznych dla powiatu rawskiego"</t>
  </si>
  <si>
    <t>853 R 85395</t>
  </si>
  <si>
    <t>2019r.</t>
  </si>
  <si>
    <t>1.1</t>
  </si>
  <si>
    <t>2019r</t>
  </si>
  <si>
    <t>Poddziałanie:</t>
  </si>
  <si>
    <t>Wydatki na programy i projekty realizowane ze środków  pochodzących z UE</t>
  </si>
  <si>
    <t>2020r.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</si>
</sst>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1" applyFont="1" applyFill="1" applyBorder="1" applyAlignment="1">
      <alignment horizontal="center"/>
      <protection/>
    </xf>
    <xf numFmtId="0" fontId="3" fillId="0" borderId="0" xfId="51" applyFont="1" applyFill="1">
      <alignment/>
      <protection/>
    </xf>
    <xf numFmtId="0" fontId="1" fillId="0" borderId="10" xfId="51" applyFont="1" applyFill="1" applyBorder="1" applyAlignment="1">
      <alignment horizontal="center" vertical="center"/>
      <protection/>
    </xf>
    <xf numFmtId="4" fontId="6" fillId="0" borderId="10" xfId="51" applyNumberFormat="1" applyFont="1" applyFill="1" applyBorder="1" applyAlignment="1">
      <alignment horizontal="right"/>
      <protection/>
    </xf>
    <xf numFmtId="0" fontId="46" fillId="0" borderId="0" xfId="51" applyFont="1" applyFill="1">
      <alignment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>
      <alignment/>
      <protection/>
    </xf>
    <xf numFmtId="0" fontId="8" fillId="0" borderId="12" xfId="51" applyFont="1" applyFill="1" applyBorder="1">
      <alignment/>
      <protection/>
    </xf>
    <xf numFmtId="4" fontId="8" fillId="0" borderId="10" xfId="51" applyNumberFormat="1" applyFont="1" applyFill="1" applyBorder="1" applyAlignment="1">
      <alignment horizontal="right"/>
      <protection/>
    </xf>
    <xf numFmtId="4" fontId="8" fillId="0" borderId="13" xfId="51" applyNumberFormat="1" applyFont="1" applyFill="1" applyBorder="1" applyAlignment="1">
      <alignment horizontal="right"/>
      <protection/>
    </xf>
    <xf numFmtId="4" fontId="8" fillId="0" borderId="13" xfId="51" applyNumberFormat="1" applyFont="1" applyFill="1" applyBorder="1">
      <alignment/>
      <protection/>
    </xf>
    <xf numFmtId="4" fontId="9" fillId="0" borderId="14" xfId="51" applyNumberFormat="1" applyFont="1" applyFill="1" applyBorder="1" applyAlignment="1">
      <alignment horizontal="right"/>
      <protection/>
    </xf>
    <xf numFmtId="0" fontId="8" fillId="0" borderId="10" xfId="51" applyFont="1" applyFill="1" applyBorder="1" applyAlignment="1">
      <alignment horizontal="center"/>
      <protection/>
    </xf>
    <xf numFmtId="0" fontId="8" fillId="0" borderId="15" xfId="51" applyFont="1" applyFill="1" applyBorder="1" applyAlignment="1">
      <alignment horizontal="left"/>
      <protection/>
    </xf>
    <xf numFmtId="4" fontId="8" fillId="0" borderId="15" xfId="51" applyNumberFormat="1" applyFont="1" applyFill="1" applyBorder="1" applyAlignment="1">
      <alignment horizontal="right"/>
      <protection/>
    </xf>
    <xf numFmtId="0" fontId="8" fillId="0" borderId="15" xfId="51" applyFont="1" applyFill="1" applyBorder="1" applyAlignment="1">
      <alignment horizontal="center"/>
      <protection/>
    </xf>
    <xf numFmtId="4" fontId="8" fillId="0" borderId="15" xfId="51" applyNumberFormat="1" applyFont="1" applyFill="1" applyBorder="1" applyAlignment="1">
      <alignment horizontal="center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0" fillId="0" borderId="10" xfId="51" applyFont="1" applyFill="1" applyBorder="1" applyAlignment="1">
      <alignment horizontal="center"/>
      <protection/>
    </xf>
    <xf numFmtId="0" fontId="9" fillId="0" borderId="10" xfId="51" applyFont="1" applyFill="1" applyBorder="1">
      <alignment/>
      <protection/>
    </xf>
    <xf numFmtId="0" fontId="8" fillId="0" borderId="10" xfId="51" applyFont="1" applyFill="1" applyBorder="1" applyAlignment="1">
      <alignment horizontal="center" wrapText="1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wrapText="1"/>
      <protection/>
    </xf>
    <xf numFmtId="0" fontId="8" fillId="0" borderId="10" xfId="51" applyFont="1" applyFill="1" applyBorder="1">
      <alignment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9" fillId="0" borderId="14" xfId="51" applyFont="1" applyFill="1" applyBorder="1">
      <alignment/>
      <protection/>
    </xf>
    <xf numFmtId="0" fontId="8" fillId="0" borderId="15" xfId="51" applyFont="1" applyFill="1" applyBorder="1">
      <alignment/>
      <protection/>
    </xf>
    <xf numFmtId="0" fontId="8" fillId="0" borderId="17" xfId="51" applyFont="1" applyFill="1" applyBorder="1">
      <alignment/>
      <protection/>
    </xf>
    <xf numFmtId="0" fontId="8" fillId="0" borderId="18" xfId="51" applyFont="1" applyFill="1" applyBorder="1">
      <alignment/>
      <protection/>
    </xf>
    <xf numFmtId="0" fontId="8" fillId="0" borderId="19" xfId="51" applyFont="1" applyFill="1" applyBorder="1">
      <alignment/>
      <protection/>
    </xf>
    <xf numFmtId="4" fontId="8" fillId="0" borderId="17" xfId="51" applyNumberFormat="1" applyFont="1" applyFill="1" applyBorder="1" applyAlignment="1">
      <alignment horizontal="right"/>
      <protection/>
    </xf>
    <xf numFmtId="4" fontId="8" fillId="0" borderId="17" xfId="51" applyNumberFormat="1" applyFont="1" applyFill="1" applyBorder="1">
      <alignment/>
      <protection/>
    </xf>
    <xf numFmtId="0" fontId="9" fillId="0" borderId="10" xfId="51" applyFont="1" applyFill="1" applyBorder="1" applyAlignment="1">
      <alignment horizont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1" fillId="0" borderId="20" xfId="51" applyFont="1" applyFill="1" applyBorder="1" applyAlignment="1">
      <alignment horizontal="center"/>
      <protection/>
    </xf>
    <xf numFmtId="0" fontId="1" fillId="0" borderId="21" xfId="5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center"/>
      <protection/>
    </xf>
    <xf numFmtId="0" fontId="1" fillId="0" borderId="22" xfId="5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" fillId="0" borderId="23" xfId="51" applyFont="1" applyFill="1" applyBorder="1" applyAlignment="1">
      <alignment horizontal="center"/>
      <protection/>
    </xf>
    <xf numFmtId="0" fontId="1" fillId="0" borderId="24" xfId="51" applyFont="1" applyFill="1" applyBorder="1" applyAlignment="1">
      <alignment horizontal="center"/>
      <protection/>
    </xf>
    <xf numFmtId="0" fontId="1" fillId="0" borderId="25" xfId="51" applyFont="1" applyFill="1" applyBorder="1" applyAlignment="1">
      <alignment horizontal="center"/>
      <protection/>
    </xf>
    <xf numFmtId="0" fontId="1" fillId="0" borderId="26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/>
      <protection/>
    </xf>
    <xf numFmtId="0" fontId="9" fillId="0" borderId="27" xfId="51" applyFont="1" applyFill="1" applyBorder="1" applyAlignment="1">
      <alignment horizontal="right"/>
      <protection/>
    </xf>
    <xf numFmtId="0" fontId="9" fillId="0" borderId="28" xfId="51" applyFont="1" applyFill="1" applyBorder="1" applyAlignment="1">
      <alignment horizontal="right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workbookViewId="0" topLeftCell="A16">
      <selection activeCell="E29" sqref="E29"/>
    </sheetView>
  </sheetViews>
  <sheetFormatPr defaultColWidth="10.25390625" defaultRowHeight="12.75"/>
  <cols>
    <col min="1" max="1" width="3.625" style="2" customWidth="1"/>
    <col min="2" max="2" width="26.625" style="2" customWidth="1"/>
    <col min="3" max="3" width="7.125" style="2" customWidth="1"/>
    <col min="4" max="4" width="10.75390625" style="2" customWidth="1"/>
    <col min="5" max="5" width="13.75390625" style="2" customWidth="1"/>
    <col min="6" max="6" width="12.75390625" style="2" customWidth="1"/>
    <col min="7" max="7" width="13.00390625" style="2" customWidth="1"/>
    <col min="8" max="8" width="12.125" style="2" customWidth="1"/>
    <col min="9" max="9" width="11.875" style="2" customWidth="1"/>
    <col min="10" max="10" width="12.125" style="2" customWidth="1"/>
    <col min="11" max="11" width="6.375" style="2" customWidth="1"/>
    <col min="12" max="12" width="11.375" style="2" customWidth="1"/>
    <col min="13" max="13" width="11.75390625" style="2" customWidth="1"/>
    <col min="14" max="14" width="13.25390625" style="2" customWidth="1"/>
    <col min="15" max="16" width="5.375" style="2" customWidth="1"/>
    <col min="17" max="17" width="7.375" style="2" customWidth="1"/>
    <col min="18" max="16384" width="10.25390625" style="2" customWidth="1"/>
  </cols>
  <sheetData>
    <row r="1" spans="1:17" ht="1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54" t="s">
        <v>0</v>
      </c>
      <c r="B3" s="48" t="s">
        <v>1</v>
      </c>
      <c r="C3" s="38" t="s">
        <v>2</v>
      </c>
      <c r="D3" s="38" t="s">
        <v>3</v>
      </c>
      <c r="E3" s="38" t="s">
        <v>4</v>
      </c>
      <c r="F3" s="48" t="s">
        <v>5</v>
      </c>
      <c r="G3" s="48"/>
      <c r="H3" s="48" t="s">
        <v>6</v>
      </c>
      <c r="I3" s="48"/>
      <c r="J3" s="48"/>
      <c r="K3" s="48"/>
      <c r="L3" s="48"/>
      <c r="M3" s="48"/>
      <c r="N3" s="48"/>
      <c r="O3" s="48"/>
      <c r="P3" s="48"/>
      <c r="Q3" s="48"/>
    </row>
    <row r="4" spans="1:17" ht="10.5" customHeight="1">
      <c r="A4" s="54"/>
      <c r="B4" s="48"/>
      <c r="C4" s="38"/>
      <c r="D4" s="38"/>
      <c r="E4" s="38"/>
      <c r="F4" s="38" t="s">
        <v>7</v>
      </c>
      <c r="G4" s="38" t="s">
        <v>8</v>
      </c>
      <c r="H4" s="48" t="s">
        <v>46</v>
      </c>
      <c r="I4" s="48"/>
      <c r="J4" s="48"/>
      <c r="K4" s="48"/>
      <c r="L4" s="48"/>
      <c r="M4" s="48"/>
      <c r="N4" s="48"/>
      <c r="O4" s="48"/>
      <c r="P4" s="48"/>
      <c r="Q4" s="48"/>
    </row>
    <row r="5" spans="1:17" ht="10.5" customHeight="1">
      <c r="A5" s="54"/>
      <c r="B5" s="48"/>
      <c r="C5" s="38"/>
      <c r="D5" s="38"/>
      <c r="E5" s="38"/>
      <c r="F5" s="38"/>
      <c r="G5" s="38"/>
      <c r="H5" s="38" t="s">
        <v>9</v>
      </c>
      <c r="I5" s="48" t="s">
        <v>10</v>
      </c>
      <c r="J5" s="48"/>
      <c r="K5" s="48"/>
      <c r="L5" s="48"/>
      <c r="M5" s="48"/>
      <c r="N5" s="48"/>
      <c r="O5" s="48"/>
      <c r="P5" s="48"/>
      <c r="Q5" s="48"/>
    </row>
    <row r="6" spans="1:17" ht="14.25" customHeight="1">
      <c r="A6" s="54"/>
      <c r="B6" s="48"/>
      <c r="C6" s="38"/>
      <c r="D6" s="38"/>
      <c r="E6" s="38"/>
      <c r="F6" s="38"/>
      <c r="G6" s="38"/>
      <c r="H6" s="38"/>
      <c r="I6" s="48" t="s">
        <v>11</v>
      </c>
      <c r="J6" s="48"/>
      <c r="K6" s="48"/>
      <c r="L6" s="48"/>
      <c r="M6" s="48" t="s">
        <v>8</v>
      </c>
      <c r="N6" s="48"/>
      <c r="O6" s="48"/>
      <c r="P6" s="48"/>
      <c r="Q6" s="48"/>
    </row>
    <row r="7" spans="1:17" ht="11.25" customHeight="1">
      <c r="A7" s="54"/>
      <c r="B7" s="48"/>
      <c r="C7" s="38"/>
      <c r="D7" s="38"/>
      <c r="E7" s="38"/>
      <c r="F7" s="38"/>
      <c r="G7" s="38"/>
      <c r="H7" s="38"/>
      <c r="I7" s="38" t="s">
        <v>12</v>
      </c>
      <c r="J7" s="48" t="s">
        <v>13</v>
      </c>
      <c r="K7" s="48"/>
      <c r="L7" s="48"/>
      <c r="M7" s="38" t="s">
        <v>14</v>
      </c>
      <c r="N7" s="38" t="s">
        <v>13</v>
      </c>
      <c r="O7" s="38"/>
      <c r="P7" s="38"/>
      <c r="Q7" s="38"/>
    </row>
    <row r="8" spans="1:17" ht="141.75" customHeight="1">
      <c r="A8" s="54"/>
      <c r="B8" s="48"/>
      <c r="C8" s="38"/>
      <c r="D8" s="38"/>
      <c r="E8" s="38"/>
      <c r="F8" s="38"/>
      <c r="G8" s="38"/>
      <c r="H8" s="38"/>
      <c r="I8" s="38"/>
      <c r="J8" s="7" t="s">
        <v>15</v>
      </c>
      <c r="K8" s="7" t="s">
        <v>16</v>
      </c>
      <c r="L8" s="7" t="s">
        <v>17</v>
      </c>
      <c r="M8" s="38"/>
      <c r="N8" s="7" t="s">
        <v>26</v>
      </c>
      <c r="O8" s="7" t="s">
        <v>15</v>
      </c>
      <c r="P8" s="7" t="s">
        <v>16</v>
      </c>
      <c r="Q8" s="7" t="s">
        <v>18</v>
      </c>
    </row>
    <row r="9" spans="1:17" ht="12.75">
      <c r="A9" s="6">
        <v>1</v>
      </c>
      <c r="B9" s="6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7.25" customHeight="1">
      <c r="A10" s="20">
        <v>1</v>
      </c>
      <c r="B10" s="21" t="s">
        <v>19</v>
      </c>
      <c r="C10" s="52" t="s">
        <v>20</v>
      </c>
      <c r="D10" s="52"/>
      <c r="E10" s="4">
        <f aca="true" t="shared" si="0" ref="E10:Q10">E15</f>
        <v>4420036.65</v>
      </c>
      <c r="F10" s="4">
        <f t="shared" si="0"/>
        <v>3210464.65</v>
      </c>
      <c r="G10" s="4">
        <f t="shared" si="0"/>
        <v>1209572</v>
      </c>
      <c r="H10" s="4">
        <f t="shared" si="0"/>
        <v>2800000</v>
      </c>
      <c r="I10" s="4">
        <f t="shared" si="0"/>
        <v>1962662</v>
      </c>
      <c r="J10" s="4">
        <f t="shared" si="0"/>
        <v>0</v>
      </c>
      <c r="K10" s="4">
        <f t="shared" si="0"/>
        <v>0</v>
      </c>
      <c r="L10" s="4">
        <f t="shared" si="0"/>
        <v>6664</v>
      </c>
      <c r="M10" s="4">
        <f t="shared" si="0"/>
        <v>837338</v>
      </c>
      <c r="N10" s="4">
        <f t="shared" si="0"/>
        <v>837338</v>
      </c>
      <c r="O10" s="4">
        <f t="shared" si="0"/>
        <v>0</v>
      </c>
      <c r="P10" s="4">
        <f t="shared" si="0"/>
        <v>0</v>
      </c>
      <c r="Q10" s="4">
        <f t="shared" si="0"/>
        <v>0</v>
      </c>
    </row>
    <row r="11" spans="1:17" ht="28.5" customHeight="1">
      <c r="A11" s="35" t="s">
        <v>45</v>
      </c>
      <c r="B11" s="22" t="s">
        <v>34</v>
      </c>
      <c r="C11" s="39" t="s">
        <v>32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29.25" customHeight="1">
      <c r="A12" s="36"/>
      <c r="B12" s="24" t="s">
        <v>36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9.5" customHeight="1">
      <c r="A13" s="36"/>
      <c r="B13" s="25" t="s">
        <v>47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03.5" customHeight="1">
      <c r="A14" s="36"/>
      <c r="B14" s="24" t="s">
        <v>35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22.5" customHeight="1">
      <c r="A15" s="36"/>
      <c r="B15" s="25" t="s">
        <v>21</v>
      </c>
      <c r="C15" s="8"/>
      <c r="D15" s="9" t="s">
        <v>33</v>
      </c>
      <c r="E15" s="10">
        <f>F15+G15</f>
        <v>4420036.65</v>
      </c>
      <c r="F15" s="10">
        <f>F16+F17+F18</f>
        <v>3210464.65</v>
      </c>
      <c r="G15" s="10">
        <f>G16+G17+G18</f>
        <v>1209572</v>
      </c>
      <c r="H15" s="10">
        <f>SUM(H16:H18)</f>
        <v>2800000</v>
      </c>
      <c r="I15" s="10">
        <f>SUM(I16:I18)</f>
        <v>1962662</v>
      </c>
      <c r="J15" s="10">
        <f>J16</f>
        <v>0</v>
      </c>
      <c r="K15" s="10">
        <f>K16</f>
        <v>0</v>
      </c>
      <c r="L15" s="10">
        <f>SUM(L16:L18)</f>
        <v>6664</v>
      </c>
      <c r="M15" s="10">
        <f>SUM(N15:Q15)</f>
        <v>837338</v>
      </c>
      <c r="N15" s="10">
        <f>SUM(N16:N18)</f>
        <v>837338</v>
      </c>
      <c r="O15" s="10">
        <f>SUM(O16:O18)</f>
        <v>0</v>
      </c>
      <c r="P15" s="10">
        <f>SUM(P16:P18)</f>
        <v>0</v>
      </c>
      <c r="Q15" s="10">
        <f>SUM(Q16:Q18)</f>
        <v>0</v>
      </c>
    </row>
    <row r="16" spans="1:17" ht="17.25" customHeight="1">
      <c r="A16" s="36"/>
      <c r="B16" s="25" t="s">
        <v>27</v>
      </c>
      <c r="C16" s="8"/>
      <c r="D16" s="9"/>
      <c r="E16" s="10">
        <f>F16+G16</f>
        <v>20036.65</v>
      </c>
      <c r="F16" s="10">
        <v>20036.65</v>
      </c>
      <c r="G16" s="10">
        <v>0</v>
      </c>
      <c r="H16" s="11">
        <f>I16+M16</f>
        <v>0</v>
      </c>
      <c r="I16" s="11">
        <f>J16+K16+L16</f>
        <v>0</v>
      </c>
      <c r="J16" s="11"/>
      <c r="K16" s="11"/>
      <c r="L16" s="11">
        <v>0</v>
      </c>
      <c r="M16" s="11">
        <f>SUM(N16:Q16)</f>
        <v>0</v>
      </c>
      <c r="N16" s="12"/>
      <c r="O16" s="12"/>
      <c r="P16" s="12"/>
      <c r="Q16" s="11">
        <v>0</v>
      </c>
    </row>
    <row r="17" spans="1:17" s="5" customFormat="1" ht="18" customHeight="1">
      <c r="A17" s="36"/>
      <c r="B17" s="25" t="s">
        <v>31</v>
      </c>
      <c r="C17" s="8"/>
      <c r="D17" s="9"/>
      <c r="E17" s="10">
        <f>F17+G17</f>
        <v>1600000</v>
      </c>
      <c r="F17" s="10">
        <v>1227766</v>
      </c>
      <c r="G17" s="10">
        <v>372234</v>
      </c>
      <c r="H17" s="11">
        <f>I17+M17</f>
        <v>0</v>
      </c>
      <c r="I17" s="11">
        <f>J17+K17+L17</f>
        <v>0</v>
      </c>
      <c r="J17" s="11">
        <v>0</v>
      </c>
      <c r="K17" s="11"/>
      <c r="L17" s="11">
        <v>0</v>
      </c>
      <c r="M17" s="11">
        <f>N17+O17+P17+Q17</f>
        <v>0</v>
      </c>
      <c r="N17" s="12">
        <v>0</v>
      </c>
      <c r="O17" s="12"/>
      <c r="P17" s="12"/>
      <c r="Q17" s="11">
        <v>0</v>
      </c>
    </row>
    <row r="18" spans="1:17" s="5" customFormat="1" ht="18" customHeight="1">
      <c r="A18" s="37"/>
      <c r="B18" s="29" t="s">
        <v>30</v>
      </c>
      <c r="C18" s="30"/>
      <c r="D18" s="31"/>
      <c r="E18" s="32">
        <f>F18+G18</f>
        <v>2800000</v>
      </c>
      <c r="F18" s="10">
        <f>I18</f>
        <v>1962662</v>
      </c>
      <c r="G18" s="10">
        <f>M18</f>
        <v>837338</v>
      </c>
      <c r="H18" s="11">
        <f>I18+M18</f>
        <v>2800000</v>
      </c>
      <c r="I18" s="11">
        <f>J18+K18+L18</f>
        <v>1962662</v>
      </c>
      <c r="J18" s="32">
        <v>1955998</v>
      </c>
      <c r="K18" s="32"/>
      <c r="L18" s="32">
        <v>6664</v>
      </c>
      <c r="M18" s="32">
        <f>SUM(N18:Q18)</f>
        <v>837338</v>
      </c>
      <c r="N18" s="33">
        <v>837338</v>
      </c>
      <c r="O18" s="33"/>
      <c r="P18" s="33"/>
      <c r="Q18" s="32">
        <v>0</v>
      </c>
    </row>
    <row r="19" spans="1:17" ht="18" customHeight="1">
      <c r="A19" s="20">
        <v>2</v>
      </c>
      <c r="B19" s="27" t="s">
        <v>22</v>
      </c>
      <c r="C19" s="50" t="s">
        <v>20</v>
      </c>
      <c r="D19" s="51"/>
      <c r="E19" s="13">
        <f>E25</f>
        <v>530723.42</v>
      </c>
      <c r="F19" s="13">
        <f>F25</f>
        <v>15203.56</v>
      </c>
      <c r="G19" s="13">
        <f>G25</f>
        <v>515519.86</v>
      </c>
      <c r="H19" s="13">
        <f>I19+M19</f>
        <v>0</v>
      </c>
      <c r="I19" s="13">
        <f>SUM(J19:L19)</f>
        <v>0</v>
      </c>
      <c r="J19" s="13"/>
      <c r="K19" s="13"/>
      <c r="L19" s="13">
        <f>L25</f>
        <v>0</v>
      </c>
      <c r="M19" s="13">
        <f>SUM(N19:Q19)</f>
        <v>0</v>
      </c>
      <c r="N19" s="13"/>
      <c r="O19" s="13"/>
      <c r="P19" s="13"/>
      <c r="Q19" s="13">
        <f>Q25</f>
        <v>0</v>
      </c>
    </row>
    <row r="20" spans="1:17" ht="36">
      <c r="A20" s="35" t="s">
        <v>37</v>
      </c>
      <c r="B20" s="22" t="s">
        <v>28</v>
      </c>
      <c r="C20" s="39" t="s">
        <v>38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12">
      <c r="A21" s="36"/>
      <c r="B21" s="28" t="s">
        <v>39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2" spans="1:17" ht="12">
      <c r="A22" s="36"/>
      <c r="B22" s="28" t="s">
        <v>40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</row>
    <row r="23" spans="1:17" ht="12">
      <c r="A23" s="36"/>
      <c r="B23" s="28" t="s">
        <v>41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36">
      <c r="A24" s="36"/>
      <c r="B24" s="2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1:17" ht="12">
      <c r="A25" s="36"/>
      <c r="B25" s="28" t="s">
        <v>21</v>
      </c>
      <c r="C25" s="14"/>
      <c r="D25" s="15" t="s">
        <v>43</v>
      </c>
      <c r="E25" s="16">
        <f>SUM(E26:E29)</f>
        <v>530723.42</v>
      </c>
      <c r="F25" s="16">
        <f>SUM(F26:F29)</f>
        <v>15203.56</v>
      </c>
      <c r="G25" s="16">
        <f>SUM(G26:G29)</f>
        <v>515519.86</v>
      </c>
      <c r="H25" s="16">
        <f>I25+M25</f>
        <v>0</v>
      </c>
      <c r="I25" s="16">
        <f>J25+K25+L25</f>
        <v>0</v>
      </c>
      <c r="J25" s="16">
        <f aca="true" t="shared" si="1" ref="J25:P25">J26</f>
        <v>0</v>
      </c>
      <c r="K25" s="16">
        <f t="shared" si="1"/>
        <v>0</v>
      </c>
      <c r="L25" s="16">
        <f>L26+L27</f>
        <v>0</v>
      </c>
      <c r="M25" s="16">
        <f>N25+O25+P25+Q25</f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  <c r="Q25" s="16">
        <f>Q26+Q27</f>
        <v>0</v>
      </c>
    </row>
    <row r="26" spans="1:17" ht="12">
      <c r="A26" s="37"/>
      <c r="B26" s="28" t="s">
        <v>27</v>
      </c>
      <c r="C26" s="14"/>
      <c r="D26" s="17"/>
      <c r="E26" s="16">
        <f>SUM(F26:G26)</f>
        <v>27101.3</v>
      </c>
      <c r="F26" s="16">
        <v>776.39</v>
      </c>
      <c r="G26" s="16">
        <v>26324.91</v>
      </c>
      <c r="H26" s="16">
        <f>I26+M26</f>
        <v>0</v>
      </c>
      <c r="I26" s="16">
        <f>J26+K26+L26</f>
        <v>0</v>
      </c>
      <c r="J26" s="16"/>
      <c r="K26" s="16"/>
      <c r="L26" s="16">
        <v>0</v>
      </c>
      <c r="M26" s="16">
        <f>N26+O26+P26+Q26</f>
        <v>0</v>
      </c>
      <c r="N26" s="18"/>
      <c r="O26" s="18"/>
      <c r="P26" s="18"/>
      <c r="Q26" s="16">
        <v>0</v>
      </c>
    </row>
    <row r="27" spans="1:17" ht="12">
      <c r="A27" s="26"/>
      <c r="B27" s="28" t="s">
        <v>29</v>
      </c>
      <c r="C27" s="14"/>
      <c r="D27" s="17"/>
      <c r="E27" s="16">
        <f>SUM(F27:G27)</f>
        <v>302898.7</v>
      </c>
      <c r="F27" s="16">
        <v>8677.08</v>
      </c>
      <c r="G27" s="16">
        <v>294221.62</v>
      </c>
      <c r="H27" s="16">
        <f>I27+M27</f>
        <v>0</v>
      </c>
      <c r="I27" s="16">
        <f>J27+K27+L27</f>
        <v>0</v>
      </c>
      <c r="J27" s="16"/>
      <c r="K27" s="16"/>
      <c r="L27" s="16">
        <v>0</v>
      </c>
      <c r="M27" s="16">
        <f>N27+O27+P27+Q27</f>
        <v>0</v>
      </c>
      <c r="N27" s="18"/>
      <c r="O27" s="18"/>
      <c r="P27" s="18"/>
      <c r="Q27" s="16">
        <v>0</v>
      </c>
    </row>
    <row r="28" spans="1:17" ht="12">
      <c r="A28" s="23"/>
      <c r="B28" s="28" t="s">
        <v>44</v>
      </c>
      <c r="C28" s="14"/>
      <c r="D28" s="17"/>
      <c r="E28" s="16">
        <f>SUM(F28:G28)</f>
        <v>156402</v>
      </c>
      <c r="F28" s="16">
        <v>4480.42</v>
      </c>
      <c r="G28" s="16">
        <v>151921.58</v>
      </c>
      <c r="H28" s="16"/>
      <c r="I28" s="16"/>
      <c r="J28" s="16"/>
      <c r="K28" s="16"/>
      <c r="L28" s="16"/>
      <c r="M28" s="16"/>
      <c r="N28" s="18"/>
      <c r="O28" s="18"/>
      <c r="P28" s="18"/>
      <c r="Q28" s="16"/>
    </row>
    <row r="29" spans="1:17" ht="12">
      <c r="A29" s="23"/>
      <c r="B29" s="28" t="s">
        <v>49</v>
      </c>
      <c r="C29" s="14"/>
      <c r="D29" s="17"/>
      <c r="E29" s="16">
        <f>SUM(F29:G29)</f>
        <v>44321.42</v>
      </c>
      <c r="F29" s="16">
        <v>1269.67</v>
      </c>
      <c r="G29" s="16">
        <v>43051.75</v>
      </c>
      <c r="H29" s="16"/>
      <c r="I29" s="16"/>
      <c r="J29" s="16"/>
      <c r="K29" s="16"/>
      <c r="L29" s="16"/>
      <c r="M29" s="16"/>
      <c r="N29" s="18"/>
      <c r="O29" s="18"/>
      <c r="P29" s="18"/>
      <c r="Q29" s="16"/>
    </row>
    <row r="30" spans="1:17" ht="12">
      <c r="A30" s="34" t="s">
        <v>23</v>
      </c>
      <c r="B30" s="34"/>
      <c r="C30" s="34" t="s">
        <v>20</v>
      </c>
      <c r="D30" s="34"/>
      <c r="E30" s="19">
        <f aca="true" t="shared" si="2" ref="E30:Q30">E10+E19</f>
        <v>4950760.07</v>
      </c>
      <c r="F30" s="19">
        <f t="shared" si="2"/>
        <v>3225668.21</v>
      </c>
      <c r="G30" s="19">
        <f t="shared" si="2"/>
        <v>1725091.8599999999</v>
      </c>
      <c r="H30" s="19">
        <f t="shared" si="2"/>
        <v>2800000</v>
      </c>
      <c r="I30" s="19">
        <f t="shared" si="2"/>
        <v>1962662</v>
      </c>
      <c r="J30" s="19">
        <f t="shared" si="2"/>
        <v>0</v>
      </c>
      <c r="K30" s="19">
        <f t="shared" si="2"/>
        <v>0</v>
      </c>
      <c r="L30" s="19">
        <f t="shared" si="2"/>
        <v>6664</v>
      </c>
      <c r="M30" s="19">
        <f t="shared" si="2"/>
        <v>837338</v>
      </c>
      <c r="N30" s="19">
        <f t="shared" si="2"/>
        <v>837338</v>
      </c>
      <c r="O30" s="19">
        <f t="shared" si="2"/>
        <v>0</v>
      </c>
      <c r="P30" s="19">
        <f t="shared" si="2"/>
        <v>0</v>
      </c>
      <c r="Q30" s="19">
        <f t="shared" si="2"/>
        <v>0</v>
      </c>
    </row>
    <row r="32" spans="1:10" ht="11.25">
      <c r="A32" s="49" t="s">
        <v>24</v>
      </c>
      <c r="B32" s="49"/>
      <c r="C32" s="49"/>
      <c r="D32" s="49"/>
      <c r="E32" s="49"/>
      <c r="F32" s="49"/>
      <c r="G32" s="49"/>
      <c r="H32" s="49"/>
      <c r="I32" s="49"/>
      <c r="J32" s="49"/>
    </row>
    <row r="33" ht="11.25">
      <c r="A33" s="2" t="s">
        <v>25</v>
      </c>
    </row>
  </sheetData>
  <sheetProtection/>
  <mergeCells count="28">
    <mergeCell ref="A1:Q1"/>
    <mergeCell ref="A3:A8"/>
    <mergeCell ref="B3:B8"/>
    <mergeCell ref="C3:C8"/>
    <mergeCell ref="D3:D8"/>
    <mergeCell ref="F3:G3"/>
    <mergeCell ref="M6:Q6"/>
    <mergeCell ref="I7:I8"/>
    <mergeCell ref="J7:L7"/>
    <mergeCell ref="H3:Q3"/>
    <mergeCell ref="H5:H8"/>
    <mergeCell ref="A32:J32"/>
    <mergeCell ref="F4:F8"/>
    <mergeCell ref="C19:D19"/>
    <mergeCell ref="G4:G8"/>
    <mergeCell ref="C10:D10"/>
    <mergeCell ref="A20:A26"/>
    <mergeCell ref="C20:Q24"/>
    <mergeCell ref="A30:B30"/>
    <mergeCell ref="A11:A18"/>
    <mergeCell ref="E3:E8"/>
    <mergeCell ref="C30:D30"/>
    <mergeCell ref="M7:M8"/>
    <mergeCell ref="C11:Q14"/>
    <mergeCell ref="H4:Q4"/>
    <mergeCell ref="N7:Q7"/>
    <mergeCell ref="I5:Q5"/>
    <mergeCell ref="I6:L6"/>
  </mergeCells>
  <printOptions/>
  <pageMargins left="0.5905511811023623" right="0.5905511811023623" top="0.4724409448818898" bottom="0.3937007874015748" header="0.1968503937007874" footer="0.5118110236220472"/>
  <pageSetup horizontalDpi="300" verticalDpi="300" orientation="landscape" paperSize="9" scale="73" r:id="rId1"/>
  <headerFooter alignWithMargins="0">
    <oddHeader>&amp;RTabela Nr 12 do Uchwały Rady Gminy Nr............................r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Milczarska</dc:creator>
  <cp:keywords/>
  <dc:description/>
  <cp:lastModifiedBy>gmilczarska</cp:lastModifiedBy>
  <cp:lastPrinted>2018-11-09T09:16:33Z</cp:lastPrinted>
  <dcterms:created xsi:type="dcterms:W3CDTF">2010-01-22T06:23:10Z</dcterms:created>
  <dcterms:modified xsi:type="dcterms:W3CDTF">2018-11-14T11:06:12Z</dcterms:modified>
  <cp:category/>
  <cp:version/>
  <cp:contentType/>
  <cp:contentStatus/>
</cp:coreProperties>
</file>