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<sst xmlns="http://schemas.openxmlformats.org/spreadsheetml/2006/main" count="53" uniqueCount="47">
  <si>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L.p.</t>
  </si>
  <si>
    <t>Projekt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</si>
  <si>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</si>
  <si>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</si>
  <si>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</si>
  <si>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</si>
  <si>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</si>
  <si>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</si>
  <si>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</si>
  <si>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</si>
  <si>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</si>
  <si>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</si>
  <si>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</si>
  <si>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</si>
  <si>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</si>
  <si>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</si>
  <si>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</si>
  <si>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pozostałe</t>
  </si>
  <si>
    <t>Wydatki majątkowe razem: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</si>
  <si>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</si>
  <si>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</si>
  <si>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</si>
  <si>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</si>
  <si>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</si>
  <si>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pożyczki na prefinansowanie wyprzedzajace finansowanie</t>
  </si>
  <si>
    <t xml:space="preserve">z tego: 2017r. </t>
  </si>
  <si>
    <t>Program: Operacyjny Województwa Łódzkiego na lata 2014-2020</t>
  </si>
  <si>
    <t xml:space="preserve">2018r. </t>
  </si>
  <si>
    <t>2019 r.</t>
  </si>
  <si>
    <t xml:space="preserve">2018 r. </t>
  </si>
  <si>
    <t>010 R.01010</t>
  </si>
  <si>
    <t>Program Rozwój Obszarów Wiejskich lata 2014-2020</t>
  </si>
  <si>
    <t>Nazwa projektu: "Poprawa gospodarki wodno-ściekowej na terenie gminy Cielądz poprzez: budowę stacji uzdatniania wody oraz przebudowę i modernizację gminnej oczyszczalni ścieków wraz z budową i przebudową sieci kanalizacyjnej</t>
  </si>
  <si>
    <t xml:space="preserve">Typ operacji: Gospodarka wodno-ściekowa </t>
  </si>
  <si>
    <t>2.3</t>
  </si>
  <si>
    <t>Prirytet: IX</t>
  </si>
  <si>
    <t>Działanie: 9.2</t>
  </si>
  <si>
    <t>Poddziałanie: 9.2.1</t>
  </si>
  <si>
    <t>Nazwa projektu: "Centrum Usług Społecznych dla powiatu rawskiego"</t>
  </si>
  <si>
    <t>853 R 85395</t>
  </si>
  <si>
    <t>2019r.</t>
  </si>
  <si>
    <t>1.1</t>
  </si>
  <si>
    <t>Poddziałanie:</t>
  </si>
  <si>
    <t>2020r.</t>
  </si>
  <si>
    <t xml:space="preserve">2020r. </t>
  </si>
  <si>
    <t>Wydatki na programy i projekty realizowane ze środków  pochodzących z UE w 2020 roku</t>
  </si>
  <si>
    <t>2020r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</si>
</sst>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51" applyFont="1" applyFill="1" applyBorder="1" applyAlignment="1">
      <alignment horizontal="center"/>
      <protection/>
    </xf>
    <xf numFmtId="0" fontId="3" fillId="0" borderId="0" xfId="51" applyFont="1" applyFill="1">
      <alignment/>
      <protection/>
    </xf>
    <xf numFmtId="0" fontId="1" fillId="0" borderId="10" xfId="51" applyFont="1" applyFill="1" applyBorder="1" applyAlignment="1">
      <alignment horizontal="center" vertical="center"/>
      <protection/>
    </xf>
    <xf numFmtId="4" fontId="6" fillId="0" borderId="10" xfId="51" applyNumberFormat="1" applyFont="1" applyFill="1" applyBorder="1" applyAlignment="1">
      <alignment horizontal="right"/>
      <protection/>
    </xf>
    <xf numFmtId="0" fontId="46" fillId="0" borderId="0" xfId="51" applyFont="1" applyFill="1">
      <alignment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>
      <alignment/>
      <protection/>
    </xf>
    <xf numFmtId="4" fontId="8" fillId="0" borderId="10" xfId="51" applyNumberFormat="1" applyFont="1" applyFill="1" applyBorder="1" applyAlignment="1">
      <alignment horizontal="right"/>
      <protection/>
    </xf>
    <xf numFmtId="4" fontId="8" fillId="0" borderId="12" xfId="51" applyNumberFormat="1" applyFont="1" applyFill="1" applyBorder="1" applyAlignment="1">
      <alignment horizontal="right"/>
      <protection/>
    </xf>
    <xf numFmtId="4" fontId="8" fillId="0" borderId="12" xfId="51" applyNumberFormat="1" applyFont="1" applyFill="1" applyBorder="1">
      <alignment/>
      <protection/>
    </xf>
    <xf numFmtId="4" fontId="9" fillId="0" borderId="13" xfId="51" applyNumberFormat="1" applyFont="1" applyFill="1" applyBorder="1" applyAlignment="1">
      <alignment horizontal="right"/>
      <protection/>
    </xf>
    <xf numFmtId="0" fontId="8" fillId="0" borderId="14" xfId="51" applyFont="1" applyFill="1" applyBorder="1" applyAlignment="1">
      <alignment horizontal="left"/>
      <protection/>
    </xf>
    <xf numFmtId="4" fontId="8" fillId="0" borderId="14" xfId="51" applyNumberFormat="1" applyFont="1" applyFill="1" applyBorder="1" applyAlignment="1">
      <alignment horizontal="right"/>
      <protection/>
    </xf>
    <xf numFmtId="0" fontId="8" fillId="0" borderId="14" xfId="51" applyFont="1" applyFill="1" applyBorder="1" applyAlignment="1">
      <alignment horizontal="center"/>
      <protection/>
    </xf>
    <xf numFmtId="4" fontId="8" fillId="0" borderId="14" xfId="51" applyNumberFormat="1" applyFont="1" applyFill="1" applyBorder="1" applyAlignment="1">
      <alignment horizontal="center"/>
      <protection/>
    </xf>
    <xf numFmtId="4" fontId="9" fillId="0" borderId="10" xfId="51" applyNumberFormat="1" applyFont="1" applyFill="1" applyBorder="1" applyAlignment="1">
      <alignment horizontal="right"/>
      <protection/>
    </xf>
    <xf numFmtId="0" fontId="10" fillId="0" borderId="10" xfId="51" applyFont="1" applyFill="1" applyBorder="1" applyAlignment="1">
      <alignment horizontal="center"/>
      <protection/>
    </xf>
    <xf numFmtId="0" fontId="9" fillId="0" borderId="10" xfId="51" applyFont="1" applyFill="1" applyBorder="1">
      <alignment/>
      <protection/>
    </xf>
    <xf numFmtId="0" fontId="8" fillId="0" borderId="10" xfId="51" applyFont="1" applyFill="1" applyBorder="1" applyAlignment="1">
      <alignment horizontal="center" wrapText="1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wrapText="1"/>
      <protection/>
    </xf>
    <xf numFmtId="0" fontId="8" fillId="0" borderId="10" xfId="51" applyFont="1" applyFill="1" applyBorder="1">
      <alignment/>
      <protection/>
    </xf>
    <xf numFmtId="0" fontId="8" fillId="0" borderId="14" xfId="51" applyFont="1" applyFill="1" applyBorder="1" applyAlignment="1">
      <alignment horizontal="center" vertical="center"/>
      <protection/>
    </xf>
    <xf numFmtId="0" fontId="9" fillId="0" borderId="13" xfId="51" applyFont="1" applyFill="1" applyBorder="1">
      <alignment/>
      <protection/>
    </xf>
    <xf numFmtId="0" fontId="8" fillId="0" borderId="14" xfId="51" applyFont="1" applyFill="1" applyBorder="1">
      <alignment/>
      <protection/>
    </xf>
    <xf numFmtId="0" fontId="8" fillId="0" borderId="16" xfId="51" applyFont="1" applyFill="1" applyBorder="1">
      <alignment/>
      <protection/>
    </xf>
    <xf numFmtId="0" fontId="8" fillId="0" borderId="17" xfId="51" applyFont="1" applyFill="1" applyBorder="1">
      <alignment/>
      <protection/>
    </xf>
    <xf numFmtId="4" fontId="8" fillId="0" borderId="16" xfId="51" applyNumberFormat="1" applyFont="1" applyFill="1" applyBorder="1" applyAlignment="1">
      <alignment horizontal="right"/>
      <protection/>
    </xf>
    <xf numFmtId="4" fontId="8" fillId="0" borderId="16" xfId="51" applyNumberFormat="1" applyFont="1" applyFill="1" applyBorder="1">
      <alignment/>
      <protection/>
    </xf>
    <xf numFmtId="0" fontId="9" fillId="0" borderId="10" xfId="51" applyFont="1" applyFill="1" applyBorder="1" applyAlignment="1">
      <alignment horizontal="center"/>
      <protection/>
    </xf>
    <xf numFmtId="0" fontId="9" fillId="0" borderId="18" xfId="51" applyFont="1" applyFill="1" applyBorder="1" applyAlignment="1">
      <alignment horizontal="right"/>
      <protection/>
    </xf>
    <xf numFmtId="0" fontId="7" fillId="0" borderId="10" xfId="51" applyFont="1" applyFill="1" applyBorder="1" applyAlignment="1">
      <alignment horizontal="center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left"/>
      <protection/>
    </xf>
    <xf numFmtId="0" fontId="8" fillId="0" borderId="12" xfId="5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8" fillId="0" borderId="14" xfId="51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horizontal="center"/>
      <protection/>
    </xf>
    <xf numFmtId="0" fontId="1" fillId="0" borderId="11" xfId="51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/>
      <protection/>
    </xf>
    <xf numFmtId="0" fontId="1" fillId="0" borderId="20" xfId="51" applyFont="1" applyFill="1" applyBorder="1" applyAlignment="1">
      <alignment horizontal="center"/>
      <protection/>
    </xf>
    <xf numFmtId="0" fontId="1" fillId="0" borderId="21" xfId="51" applyFont="1" applyFill="1" applyBorder="1" applyAlignment="1">
      <alignment horizontal="center"/>
      <protection/>
    </xf>
    <xf numFmtId="0" fontId="1" fillId="0" borderId="22" xfId="51" applyFont="1" applyFill="1" applyBorder="1" applyAlignment="1">
      <alignment horizontal="center"/>
      <protection/>
    </xf>
    <xf numFmtId="0" fontId="9" fillId="0" borderId="1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1" fillId="0" borderId="10" xfId="51" applyFont="1" applyFill="1" applyBorder="1" applyAlignment="1">
      <alignment horizontal="center" vertical="center"/>
      <protection/>
    </xf>
    <xf numFmtId="0" fontId="8" fillId="0" borderId="15" xfId="51" applyFont="1" applyFill="1" applyBorder="1">
      <alignment/>
      <protection/>
    </xf>
    <xf numFmtId="0" fontId="8" fillId="0" borderId="20" xfId="51" applyFont="1" applyFill="1" applyBorder="1">
      <alignment/>
      <protection/>
    </xf>
    <xf numFmtId="4" fontId="8" fillId="0" borderId="15" xfId="51" applyNumberFormat="1" applyFont="1" applyFill="1" applyBorder="1" applyAlignment="1">
      <alignment horizontal="right"/>
      <protection/>
    </xf>
    <xf numFmtId="4" fontId="8" fillId="0" borderId="15" xfId="51" applyNumberFormat="1" applyFont="1" applyFill="1" applyBorder="1">
      <alignment/>
      <protection/>
    </xf>
    <xf numFmtId="4" fontId="8" fillId="0" borderId="23" xfId="51" applyNumberFormat="1" applyFont="1" applyFill="1" applyBorder="1" applyAlignment="1">
      <alignment horizontal="right"/>
      <protection/>
    </xf>
    <xf numFmtId="4" fontId="8" fillId="0" borderId="17" xfId="51" applyNumberFormat="1" applyFont="1" applyFill="1" applyBorder="1" applyAlignment="1">
      <alignment horizontal="right"/>
      <protection/>
    </xf>
    <xf numFmtId="4" fontId="8" fillId="0" borderId="20" xfId="51" applyNumberFormat="1" applyFont="1" applyFill="1" applyBorder="1" applyAlignment="1">
      <alignment horizontal="right"/>
      <protection/>
    </xf>
    <xf numFmtId="4" fontId="8" fillId="0" borderId="24" xfId="51" applyNumberFormat="1" applyFont="1" applyFill="1" applyBorder="1" applyAlignment="1">
      <alignment horizontal="righ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workbookViewId="0" topLeftCell="B19">
      <selection activeCell="H15" sqref="H15"/>
    </sheetView>
  </sheetViews>
  <sheetFormatPr defaultColWidth="10.25390625" defaultRowHeight="12.75"/>
  <cols>
    <col min="1" max="1" width="3.625" style="2" customWidth="1"/>
    <col min="2" max="2" width="26.625" style="2" customWidth="1"/>
    <col min="3" max="3" width="10.75390625" style="2" customWidth="1"/>
    <col min="4" max="4" width="13.75390625" style="2" customWidth="1"/>
    <col min="5" max="5" width="12.75390625" style="2" customWidth="1"/>
    <col min="6" max="6" width="13.00390625" style="2" customWidth="1"/>
    <col min="7" max="7" width="12.125" style="2" customWidth="1"/>
    <col min="8" max="8" width="11.875" style="2" customWidth="1"/>
    <col min="9" max="9" width="12.125" style="2" customWidth="1"/>
    <col min="10" max="10" width="6.375" style="2" customWidth="1"/>
    <col min="11" max="11" width="11.375" style="2" customWidth="1"/>
    <col min="12" max="12" width="11.75390625" style="2" customWidth="1"/>
    <col min="13" max="13" width="10.75390625" style="2" customWidth="1"/>
    <col min="14" max="14" width="6.625" style="2" customWidth="1"/>
    <col min="15" max="15" width="4.875" style="2" customWidth="1"/>
    <col min="16" max="16" width="11.875" style="2" customWidth="1"/>
    <col min="17" max="16384" width="10.25390625" style="2" customWidth="1"/>
  </cols>
  <sheetData>
    <row r="1" spans="1:16" ht="1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0.5" customHeight="1">
      <c r="A3" s="48" t="s">
        <v>0</v>
      </c>
      <c r="B3" s="35" t="s">
        <v>1</v>
      </c>
      <c r="C3" s="34" t="s">
        <v>2</v>
      </c>
      <c r="D3" s="34" t="s">
        <v>3</v>
      </c>
      <c r="E3" s="35" t="s">
        <v>4</v>
      </c>
      <c r="F3" s="35"/>
      <c r="G3" s="35" t="s">
        <v>5</v>
      </c>
      <c r="H3" s="35"/>
      <c r="I3" s="35"/>
      <c r="J3" s="35"/>
      <c r="K3" s="35"/>
      <c r="L3" s="35"/>
      <c r="M3" s="35"/>
      <c r="N3" s="35"/>
      <c r="O3" s="35"/>
      <c r="P3" s="35"/>
    </row>
    <row r="4" spans="1:16" ht="10.5" customHeight="1">
      <c r="A4" s="48"/>
      <c r="B4" s="35"/>
      <c r="C4" s="34"/>
      <c r="D4" s="34"/>
      <c r="E4" s="34" t="s">
        <v>6</v>
      </c>
      <c r="F4" s="34" t="s">
        <v>7</v>
      </c>
      <c r="G4" s="35" t="s">
        <v>46</v>
      </c>
      <c r="H4" s="35"/>
      <c r="I4" s="35"/>
      <c r="J4" s="35"/>
      <c r="K4" s="35"/>
      <c r="L4" s="35"/>
      <c r="M4" s="35"/>
      <c r="N4" s="35"/>
      <c r="O4" s="35"/>
      <c r="P4" s="35"/>
    </row>
    <row r="5" spans="1:16" ht="10.5" customHeight="1">
      <c r="A5" s="48"/>
      <c r="B5" s="35"/>
      <c r="C5" s="34"/>
      <c r="D5" s="34"/>
      <c r="E5" s="34"/>
      <c r="F5" s="34"/>
      <c r="G5" s="34" t="s">
        <v>8</v>
      </c>
      <c r="H5" s="35" t="s">
        <v>9</v>
      </c>
      <c r="I5" s="35"/>
      <c r="J5" s="35"/>
      <c r="K5" s="35"/>
      <c r="L5" s="35"/>
      <c r="M5" s="35"/>
      <c r="N5" s="35"/>
      <c r="O5" s="35"/>
      <c r="P5" s="35"/>
    </row>
    <row r="6" spans="1:16" ht="14.25" customHeight="1">
      <c r="A6" s="48"/>
      <c r="B6" s="35"/>
      <c r="C6" s="34"/>
      <c r="D6" s="34"/>
      <c r="E6" s="34"/>
      <c r="F6" s="34"/>
      <c r="G6" s="34"/>
      <c r="H6" s="35" t="s">
        <v>10</v>
      </c>
      <c r="I6" s="35"/>
      <c r="J6" s="35"/>
      <c r="K6" s="35"/>
      <c r="L6" s="35" t="s">
        <v>7</v>
      </c>
      <c r="M6" s="35"/>
      <c r="N6" s="35"/>
      <c r="O6" s="35"/>
      <c r="P6" s="35"/>
    </row>
    <row r="7" spans="1:16" ht="11.25" customHeight="1">
      <c r="A7" s="48"/>
      <c r="B7" s="35"/>
      <c r="C7" s="34"/>
      <c r="D7" s="34"/>
      <c r="E7" s="34"/>
      <c r="F7" s="34"/>
      <c r="G7" s="34"/>
      <c r="H7" s="34" t="s">
        <v>11</v>
      </c>
      <c r="I7" s="35" t="s">
        <v>12</v>
      </c>
      <c r="J7" s="35"/>
      <c r="K7" s="35"/>
      <c r="L7" s="34" t="s">
        <v>13</v>
      </c>
      <c r="M7" s="34" t="s">
        <v>12</v>
      </c>
      <c r="N7" s="34"/>
      <c r="O7" s="34"/>
      <c r="P7" s="34"/>
    </row>
    <row r="8" spans="1:16" ht="141.75" customHeight="1">
      <c r="A8" s="48"/>
      <c r="B8" s="35"/>
      <c r="C8" s="34"/>
      <c r="D8" s="34"/>
      <c r="E8" s="34"/>
      <c r="F8" s="34"/>
      <c r="G8" s="34"/>
      <c r="H8" s="34"/>
      <c r="I8" s="7" t="s">
        <v>14</v>
      </c>
      <c r="J8" s="7" t="s">
        <v>15</v>
      </c>
      <c r="K8" s="7" t="s">
        <v>16</v>
      </c>
      <c r="L8" s="34"/>
      <c r="M8" s="7" t="s">
        <v>24</v>
      </c>
      <c r="N8" s="7" t="s">
        <v>14</v>
      </c>
      <c r="O8" s="7" t="s">
        <v>15</v>
      </c>
      <c r="P8" s="7" t="s">
        <v>17</v>
      </c>
    </row>
    <row r="9" spans="1:16" ht="12.75">
      <c r="A9" s="6">
        <v>1</v>
      </c>
      <c r="B9" s="6">
        <v>2</v>
      </c>
      <c r="C9" s="3">
        <v>4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3">
        <v>10</v>
      </c>
      <c r="J9" s="3">
        <v>11</v>
      </c>
      <c r="K9" s="3">
        <v>12</v>
      </c>
      <c r="L9" s="3">
        <v>13</v>
      </c>
      <c r="M9" s="3">
        <v>14</v>
      </c>
      <c r="N9" s="3">
        <v>15</v>
      </c>
      <c r="O9" s="3">
        <v>16</v>
      </c>
      <c r="P9" s="3">
        <v>17</v>
      </c>
    </row>
    <row r="10" spans="1:16" ht="15" customHeight="1">
      <c r="A10" s="18">
        <v>1</v>
      </c>
      <c r="B10" s="19" t="s">
        <v>18</v>
      </c>
      <c r="C10" s="33"/>
      <c r="D10" s="4">
        <f aca="true" t="shared" si="0" ref="D10:P10">D15</f>
        <v>4696315.44</v>
      </c>
      <c r="E10" s="4">
        <f t="shared" si="0"/>
        <v>3494188.12</v>
      </c>
      <c r="F10" s="4">
        <f t="shared" si="0"/>
        <v>1202127.32</v>
      </c>
      <c r="G10" s="4">
        <f t="shared" si="0"/>
        <v>3074367.78</v>
      </c>
      <c r="H10" s="4">
        <f t="shared" si="0"/>
        <v>2237029.78</v>
      </c>
      <c r="I10" s="4">
        <f t="shared" si="0"/>
        <v>2237029.78</v>
      </c>
      <c r="J10" s="4">
        <f t="shared" si="0"/>
        <v>0</v>
      </c>
      <c r="K10" s="4">
        <f t="shared" si="0"/>
        <v>0</v>
      </c>
      <c r="L10" s="4">
        <f t="shared" si="0"/>
        <v>837338</v>
      </c>
      <c r="M10" s="4">
        <f t="shared" si="0"/>
        <v>837338</v>
      </c>
      <c r="N10" s="4">
        <f t="shared" si="0"/>
        <v>0</v>
      </c>
      <c r="O10" s="4">
        <f t="shared" si="0"/>
        <v>0</v>
      </c>
      <c r="P10" s="4">
        <f t="shared" si="0"/>
        <v>0</v>
      </c>
    </row>
    <row r="11" spans="1:16" ht="25.5" customHeight="1">
      <c r="A11" s="37" t="s">
        <v>41</v>
      </c>
      <c r="B11" s="20" t="s">
        <v>31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ht="27" customHeight="1">
      <c r="A12" s="38"/>
      <c r="B12" s="22" t="s">
        <v>33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</row>
    <row r="13" spans="1:16" ht="18" customHeight="1">
      <c r="A13" s="38"/>
      <c r="B13" s="23" t="s">
        <v>42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3"/>
    </row>
    <row r="14" spans="1:16" ht="97.5" customHeight="1">
      <c r="A14" s="38"/>
      <c r="B14" s="22" t="s">
        <v>32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1:16" ht="20.25" customHeight="1">
      <c r="A15" s="38"/>
      <c r="B15" s="23" t="s">
        <v>19</v>
      </c>
      <c r="C15" s="8" t="s">
        <v>30</v>
      </c>
      <c r="D15" s="9">
        <f>E15+F15</f>
        <v>4696315.44</v>
      </c>
      <c r="E15" s="9">
        <f>E16+E17+E18+E19</f>
        <v>3494188.12</v>
      </c>
      <c r="F15" s="9">
        <f>F16+F17+F18+F19</f>
        <v>1202127.32</v>
      </c>
      <c r="G15" s="9">
        <f>SUM(G16:G19)</f>
        <v>3074367.78</v>
      </c>
      <c r="H15" s="9">
        <f>SUM(H16:H19)</f>
        <v>2237029.78</v>
      </c>
      <c r="I15" s="9">
        <f>SUM(I16:I19)</f>
        <v>2237029.78</v>
      </c>
      <c r="J15" s="9">
        <f>J16</f>
        <v>0</v>
      </c>
      <c r="K15" s="9">
        <f>SUM(K16:K19)</f>
        <v>0</v>
      </c>
      <c r="L15" s="9">
        <f>SUM(M15:P15)</f>
        <v>837338</v>
      </c>
      <c r="M15" s="9">
        <f>SUM(M16:M19)</f>
        <v>837338</v>
      </c>
      <c r="N15" s="9">
        <f>SUM(N16:N19)</f>
        <v>0</v>
      </c>
      <c r="O15" s="9">
        <f>SUM(O16:O18)</f>
        <v>0</v>
      </c>
      <c r="P15" s="9">
        <f>SUM(P16:P18)</f>
        <v>0</v>
      </c>
    </row>
    <row r="16" spans="1:16" ht="16.5" customHeight="1">
      <c r="A16" s="38"/>
      <c r="B16" s="23" t="s">
        <v>25</v>
      </c>
      <c r="C16" s="8"/>
      <c r="D16" s="9">
        <f>E16+F16</f>
        <v>20971.61</v>
      </c>
      <c r="E16" s="9">
        <v>20971.61</v>
      </c>
      <c r="F16" s="9">
        <v>0</v>
      </c>
      <c r="G16" s="10">
        <f>H16+L16</f>
        <v>0</v>
      </c>
      <c r="H16" s="10">
        <f>I16+J16+K16</f>
        <v>0</v>
      </c>
      <c r="I16" s="10"/>
      <c r="J16" s="10"/>
      <c r="K16" s="10">
        <v>0</v>
      </c>
      <c r="L16" s="10">
        <f>SUM(M16:P16)</f>
        <v>0</v>
      </c>
      <c r="M16" s="11"/>
      <c r="N16" s="11"/>
      <c r="O16" s="11"/>
      <c r="P16" s="10">
        <v>0</v>
      </c>
    </row>
    <row r="17" spans="1:16" s="5" customFormat="1" ht="15.75" customHeight="1">
      <c r="A17" s="38"/>
      <c r="B17" s="23" t="s">
        <v>29</v>
      </c>
      <c r="C17" s="8"/>
      <c r="D17" s="9">
        <f>E17+F17</f>
        <v>1590976.05</v>
      </c>
      <c r="E17" s="9">
        <v>1226186.73</v>
      </c>
      <c r="F17" s="9">
        <v>364789.32</v>
      </c>
      <c r="G17" s="10">
        <f>H17+L17</f>
        <v>0</v>
      </c>
      <c r="H17" s="10">
        <f>I17+J17+K17</f>
        <v>0</v>
      </c>
      <c r="I17" s="10">
        <v>0</v>
      </c>
      <c r="J17" s="10"/>
      <c r="K17" s="10">
        <v>0</v>
      </c>
      <c r="L17" s="10">
        <f>M17+N17+O17+P17</f>
        <v>0</v>
      </c>
      <c r="M17" s="11">
        <v>0</v>
      </c>
      <c r="N17" s="11"/>
      <c r="O17" s="11"/>
      <c r="P17" s="10">
        <v>0</v>
      </c>
    </row>
    <row r="18" spans="1:16" s="5" customFormat="1" ht="15" customHeight="1">
      <c r="A18" s="39"/>
      <c r="B18" s="27" t="s">
        <v>28</v>
      </c>
      <c r="C18" s="28"/>
      <c r="D18" s="29">
        <f>E18+F18</f>
        <v>10000</v>
      </c>
      <c r="E18" s="9">
        <v>10000</v>
      </c>
      <c r="F18" s="53">
        <f>L18</f>
        <v>0</v>
      </c>
      <c r="G18" s="56">
        <f>H18+L18</f>
        <v>0</v>
      </c>
      <c r="H18" s="56">
        <f>I18+J18+K18</f>
        <v>0</v>
      </c>
      <c r="I18" s="54">
        <v>0</v>
      </c>
      <c r="J18" s="29"/>
      <c r="K18" s="29">
        <v>0</v>
      </c>
      <c r="L18" s="29">
        <f>SUM(M18:P18)</f>
        <v>0</v>
      </c>
      <c r="M18" s="30">
        <v>0</v>
      </c>
      <c r="N18" s="30">
        <v>0</v>
      </c>
      <c r="O18" s="30"/>
      <c r="P18" s="29">
        <v>0</v>
      </c>
    </row>
    <row r="19" spans="1:16" s="5" customFormat="1" ht="18" customHeight="1">
      <c r="A19" s="24"/>
      <c r="B19" s="49" t="s">
        <v>44</v>
      </c>
      <c r="C19" s="50"/>
      <c r="D19" s="29">
        <f>E19+F19</f>
        <v>3074367.78</v>
      </c>
      <c r="E19" s="9">
        <f>H19</f>
        <v>2237029.78</v>
      </c>
      <c r="F19" s="53">
        <f>L19</f>
        <v>837338</v>
      </c>
      <c r="G19" s="56">
        <f>H19+L19</f>
        <v>3074367.78</v>
      </c>
      <c r="H19" s="56">
        <f>I19+J19+K19</f>
        <v>2237029.78</v>
      </c>
      <c r="I19" s="55">
        <v>2237029.78</v>
      </c>
      <c r="J19" s="51"/>
      <c r="K19" s="51">
        <v>0</v>
      </c>
      <c r="L19" s="51">
        <v>837338</v>
      </c>
      <c r="M19" s="52">
        <v>837338</v>
      </c>
      <c r="N19" s="52">
        <v>0</v>
      </c>
      <c r="O19" s="52"/>
      <c r="P19" s="51">
        <v>0</v>
      </c>
    </row>
    <row r="20" spans="1:16" ht="18" customHeight="1">
      <c r="A20" s="18">
        <v>2</v>
      </c>
      <c r="B20" s="25" t="s">
        <v>20</v>
      </c>
      <c r="C20" s="32"/>
      <c r="D20" s="12">
        <f>D26</f>
        <v>530723.4199999999</v>
      </c>
      <c r="E20" s="12">
        <f>E26</f>
        <v>15203.560000000001</v>
      </c>
      <c r="F20" s="12">
        <f>F26</f>
        <v>515519.86000000004</v>
      </c>
      <c r="G20" s="12">
        <f>H20+L20</f>
        <v>37000</v>
      </c>
      <c r="H20" s="12">
        <f>SUM(I20:K20)</f>
        <v>1059.93</v>
      </c>
      <c r="I20" s="12"/>
      <c r="J20" s="12"/>
      <c r="K20" s="12">
        <f>K26</f>
        <v>1059.93</v>
      </c>
      <c r="L20" s="12">
        <f>SUM(M20:P20)</f>
        <v>35940.07</v>
      </c>
      <c r="M20" s="12"/>
      <c r="N20" s="12"/>
      <c r="O20" s="12"/>
      <c r="P20" s="12">
        <f>P26</f>
        <v>35940.07</v>
      </c>
    </row>
    <row r="21" spans="1:16" ht="36">
      <c r="A21" s="37" t="s">
        <v>34</v>
      </c>
      <c r="B21" s="20" t="s">
        <v>26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</row>
    <row r="22" spans="1:16" ht="12">
      <c r="A22" s="38"/>
      <c r="B22" s="26" t="s">
        <v>35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</row>
    <row r="23" spans="1:16" ht="12">
      <c r="A23" s="38"/>
      <c r="B23" s="26" t="s">
        <v>36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1:16" ht="12">
      <c r="A24" s="38"/>
      <c r="B24" s="26" t="s">
        <v>37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1:16" ht="36">
      <c r="A25" s="38"/>
      <c r="B25" s="22" t="s">
        <v>38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1:16" ht="12">
      <c r="A26" s="38"/>
      <c r="B26" s="26" t="s">
        <v>19</v>
      </c>
      <c r="C26" s="13" t="s">
        <v>39</v>
      </c>
      <c r="D26" s="14">
        <f>SUM(D27:D30)</f>
        <v>530723.4199999999</v>
      </c>
      <c r="E26" s="14">
        <f>SUM(E27:E30)</f>
        <v>15203.560000000001</v>
      </c>
      <c r="F26" s="14">
        <f>SUM(F27:F30)</f>
        <v>515519.86000000004</v>
      </c>
      <c r="G26" s="14">
        <f>H26+L26</f>
        <v>37000</v>
      </c>
      <c r="H26" s="14">
        <f>SUM(I26:K26)</f>
        <v>1059.93</v>
      </c>
      <c r="I26" s="14">
        <f>SUM(I27:I30)</f>
        <v>0</v>
      </c>
      <c r="J26" s="14">
        <f aca="true" t="shared" si="1" ref="I26:O26">J27</f>
        <v>0</v>
      </c>
      <c r="K26" s="14">
        <f>SUM(K27:K30)</f>
        <v>1059.93</v>
      </c>
      <c r="L26" s="14">
        <f>SUM(L27:L30)</f>
        <v>35940.07</v>
      </c>
      <c r="M26" s="14">
        <f t="shared" si="1"/>
        <v>0</v>
      </c>
      <c r="N26" s="14">
        <f t="shared" si="1"/>
        <v>0</v>
      </c>
      <c r="O26" s="14">
        <f t="shared" si="1"/>
        <v>0</v>
      </c>
      <c r="P26" s="14">
        <f>SUM(P27:P30)</f>
        <v>35940.07</v>
      </c>
    </row>
    <row r="27" spans="1:16" ht="12">
      <c r="A27" s="39"/>
      <c r="B27" s="26" t="s">
        <v>25</v>
      </c>
      <c r="C27" s="15"/>
      <c r="D27" s="14">
        <f>SUM(E27:F27)</f>
        <v>27101.3</v>
      </c>
      <c r="E27" s="14">
        <v>776.39</v>
      </c>
      <c r="F27" s="14">
        <v>26324.91</v>
      </c>
      <c r="G27" s="14">
        <f>H27+L27</f>
        <v>0</v>
      </c>
      <c r="H27" s="14">
        <f>I27+J27+K27</f>
        <v>0</v>
      </c>
      <c r="I27" s="14"/>
      <c r="J27" s="14"/>
      <c r="K27" s="14">
        <v>0</v>
      </c>
      <c r="L27" s="14">
        <f>M27+N27+O27+P27</f>
        <v>0</v>
      </c>
      <c r="M27" s="16"/>
      <c r="N27" s="16"/>
      <c r="O27" s="16"/>
      <c r="P27" s="14">
        <v>0</v>
      </c>
    </row>
    <row r="28" spans="1:16" ht="12">
      <c r="A28" s="24"/>
      <c r="B28" s="26" t="s">
        <v>27</v>
      </c>
      <c r="C28" s="15"/>
      <c r="D28" s="14">
        <f>SUM(E28:F28)</f>
        <v>194932.43</v>
      </c>
      <c r="E28" s="14">
        <v>5584.13</v>
      </c>
      <c r="F28" s="14">
        <v>189348.3</v>
      </c>
      <c r="G28" s="14">
        <f>H28+L28</f>
        <v>0</v>
      </c>
      <c r="H28" s="14">
        <f>I28+J28+K28</f>
        <v>0</v>
      </c>
      <c r="I28" s="14"/>
      <c r="J28" s="14"/>
      <c r="K28" s="14">
        <v>0</v>
      </c>
      <c r="L28" s="14">
        <f>M28+N28+O28+P28</f>
        <v>0</v>
      </c>
      <c r="M28" s="16"/>
      <c r="N28" s="16"/>
      <c r="O28" s="16"/>
      <c r="P28" s="14">
        <v>0</v>
      </c>
    </row>
    <row r="29" spans="1:16" ht="12">
      <c r="A29" s="21"/>
      <c r="B29" s="26" t="s">
        <v>40</v>
      </c>
      <c r="C29" s="15"/>
      <c r="D29" s="14">
        <f>SUM(E29:F29)</f>
        <v>271689.69</v>
      </c>
      <c r="E29" s="14">
        <v>7783.11</v>
      </c>
      <c r="F29" s="14">
        <v>263906.58</v>
      </c>
      <c r="G29" s="14">
        <f>H29+L29</f>
        <v>0</v>
      </c>
      <c r="H29" s="14">
        <f>SUM(I29:K29)</f>
        <v>0</v>
      </c>
      <c r="I29" s="14"/>
      <c r="J29" s="14"/>
      <c r="K29" s="14">
        <v>0</v>
      </c>
      <c r="L29" s="14">
        <f>SUM(M29:P29)</f>
        <v>0</v>
      </c>
      <c r="M29" s="16"/>
      <c r="N29" s="16"/>
      <c r="O29" s="16"/>
      <c r="P29" s="14">
        <v>0</v>
      </c>
    </row>
    <row r="30" spans="1:16" ht="12">
      <c r="A30" s="21"/>
      <c r="B30" s="26" t="s">
        <v>43</v>
      </c>
      <c r="C30" s="15"/>
      <c r="D30" s="14">
        <f>SUM(E30:F30)</f>
        <v>37000</v>
      </c>
      <c r="E30" s="14">
        <v>1059.93</v>
      </c>
      <c r="F30" s="14">
        <v>35940.07</v>
      </c>
      <c r="G30" s="14">
        <f>H30+L30</f>
        <v>37000</v>
      </c>
      <c r="H30" s="14">
        <f>SUM(I30:K30)</f>
        <v>1059.93</v>
      </c>
      <c r="I30" s="14">
        <v>0</v>
      </c>
      <c r="J30" s="14"/>
      <c r="K30" s="14">
        <v>1059.93</v>
      </c>
      <c r="L30" s="14">
        <f>SUM(M30:P30)</f>
        <v>35940.07</v>
      </c>
      <c r="M30" s="16"/>
      <c r="N30" s="16"/>
      <c r="O30" s="16"/>
      <c r="P30" s="14">
        <v>35940.07</v>
      </c>
    </row>
    <row r="31" spans="1:16" ht="12">
      <c r="A31" s="46" t="s">
        <v>21</v>
      </c>
      <c r="B31" s="46"/>
      <c r="C31" s="31"/>
      <c r="D31" s="17">
        <f aca="true" t="shared" si="2" ref="D31:P31">D10+D20</f>
        <v>5227038.86</v>
      </c>
      <c r="E31" s="17">
        <f t="shared" si="2"/>
        <v>3509391.68</v>
      </c>
      <c r="F31" s="17">
        <f t="shared" si="2"/>
        <v>1717647.1800000002</v>
      </c>
      <c r="G31" s="17">
        <f t="shared" si="2"/>
        <v>3111367.78</v>
      </c>
      <c r="H31" s="17">
        <f t="shared" si="2"/>
        <v>2238089.71</v>
      </c>
      <c r="I31" s="17">
        <f t="shared" si="2"/>
        <v>2237029.78</v>
      </c>
      <c r="J31" s="17">
        <f t="shared" si="2"/>
        <v>0</v>
      </c>
      <c r="K31" s="17">
        <f t="shared" si="2"/>
        <v>1059.93</v>
      </c>
      <c r="L31" s="17">
        <f t="shared" si="2"/>
        <v>873278.07</v>
      </c>
      <c r="M31" s="17">
        <f t="shared" si="2"/>
        <v>837338</v>
      </c>
      <c r="N31" s="17">
        <f t="shared" si="2"/>
        <v>0</v>
      </c>
      <c r="O31" s="17">
        <f t="shared" si="2"/>
        <v>0</v>
      </c>
      <c r="P31" s="17">
        <f t="shared" si="2"/>
        <v>35940.07</v>
      </c>
    </row>
    <row r="33" spans="1:9" ht="11.25">
      <c r="A33" s="36" t="s">
        <v>22</v>
      </c>
      <c r="B33" s="36"/>
      <c r="C33" s="36"/>
      <c r="D33" s="36"/>
      <c r="E33" s="36"/>
      <c r="F33" s="36"/>
      <c r="G33" s="36"/>
      <c r="H33" s="36"/>
      <c r="I33" s="36"/>
    </row>
    <row r="34" ht="11.25">
      <c r="A34" s="2" t="s">
        <v>23</v>
      </c>
    </row>
  </sheetData>
  <sheetProtection/>
  <mergeCells count="24">
    <mergeCell ref="H7:H8"/>
    <mergeCell ref="I7:K7"/>
    <mergeCell ref="G3:P3"/>
    <mergeCell ref="G4:P4"/>
    <mergeCell ref="A11:A18"/>
    <mergeCell ref="D3:D8"/>
    <mergeCell ref="L7:L8"/>
    <mergeCell ref="C11:P14"/>
    <mergeCell ref="A1:P1"/>
    <mergeCell ref="A3:A8"/>
    <mergeCell ref="B3:B8"/>
    <mergeCell ref="C3:C8"/>
    <mergeCell ref="E3:F3"/>
    <mergeCell ref="L6:P6"/>
    <mergeCell ref="M7:P7"/>
    <mergeCell ref="H5:P5"/>
    <mergeCell ref="H6:K6"/>
    <mergeCell ref="G5:G8"/>
    <mergeCell ref="A33:I33"/>
    <mergeCell ref="E4:E8"/>
    <mergeCell ref="F4:F8"/>
    <mergeCell ref="A21:A27"/>
    <mergeCell ref="C21:P25"/>
    <mergeCell ref="A31:B31"/>
  </mergeCells>
  <printOptions/>
  <pageMargins left="0.5905511811023623" right="0.5905511811023623" top="0.4724409448818898" bottom="0.3937007874015748" header="0.1968503937007874" footer="0.5118110236220472"/>
  <pageSetup horizontalDpi="600" verticalDpi="600" orientation="landscape" paperSize="9" scale="73" r:id="rId1"/>
  <headerFooter alignWithMargins="0">
    <oddHeader>&amp;RTabela Nr 12 do Uchwały Rady Gminy Nr ...... z dnia ......... 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Milczarska</dc:creator>
  <cp:keywords/>
  <dc:description/>
  <cp:lastModifiedBy>gmilczarska</cp:lastModifiedBy>
  <cp:lastPrinted>2019-11-06T15:39:51Z</cp:lastPrinted>
  <dcterms:created xsi:type="dcterms:W3CDTF">2010-01-22T06:23:10Z</dcterms:created>
  <dcterms:modified xsi:type="dcterms:W3CDTF">2019-11-06T15:40:34Z</dcterms:modified>
  <cp:category/>
  <cp:version/>
  <cp:contentType/>
  <cp:contentStatus/>
</cp:coreProperties>
</file>